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Sunsweet Public Company Limited\Sun Sweet Plc_Dec2023\"/>
    </mc:Choice>
  </mc:AlternateContent>
  <xr:revisionPtr revIDLastSave="0" documentId="13_ncr:1_{60B9708A-73E9-4B90-83A7-9DC6F9B66840}" xr6:coauthVersionLast="47" xr6:coauthVersionMax="47" xr10:uidLastSave="{00000000-0000-0000-0000-000000000000}"/>
  <bookViews>
    <workbookView xWindow="-120" yWindow="-120" windowWidth="21840" windowHeight="13020" activeTab="4" xr2:uid="{161E9D50-3A75-4AE8-9CD8-821B582FAAB7}"/>
  </bookViews>
  <sheets>
    <sheet name="BS 5-7" sheetId="1" r:id="rId1"/>
    <sheet name="PL8" sheetId="2" r:id="rId2"/>
    <sheet name="EQ_Conso9" sheetId="3" r:id="rId3"/>
    <sheet name="EQ_Comp10" sheetId="4" r:id="rId4"/>
    <sheet name="CF11-12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" hidden="1">'[1]1999cf'!#REF!</definedName>
    <definedName name="_????" hidden="1">#REF!</definedName>
    <definedName name="__" hidden="1">'[1]1999cf'!#REF!</definedName>
    <definedName name="__????" hidden="1">#REF!</definedName>
    <definedName name="___" hidden="1">'[1]1999cf'!#REF!</definedName>
    <definedName name="___????" hidden="1">#REF!</definedName>
    <definedName name="____" hidden="1">'[1]1999cf'!#REF!</definedName>
    <definedName name="_____" hidden="1">'[1]1999cf'!#REF!</definedName>
    <definedName name="______" hidden="1">'[1]1999cf'!#REF!</definedName>
    <definedName name="__1_" hidden="1">#REF!</definedName>
    <definedName name="__123Graph_B" hidden="1">[2]LRA!#REF!</definedName>
    <definedName name="__123Graph_C" hidden="1">'[3]1999cf'!#REF!</definedName>
    <definedName name="__123Graph_D" hidden="1">[4]FR!#REF!</definedName>
    <definedName name="__123Graph_E" hidden="1">[2]LRA!#REF!</definedName>
    <definedName name="__123Graph_F" hidden="1">[2]LRA!#REF!</definedName>
    <definedName name="__2_" hidden="1">#REF!</definedName>
    <definedName name="_1_" hidden="1">#REF!</definedName>
    <definedName name="_2_" hidden="1">#REF!</definedName>
    <definedName name="_2_????" hidden="1">#REF!</definedName>
    <definedName name="_3_" hidden="1">#REF!</definedName>
    <definedName name="_4_" hidden="1">#REF!</definedName>
    <definedName name="_7_????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a" localSheetId="1" hidden="1">{"'Sheet1'!$A$1:$Y$6"}</definedName>
    <definedName name="aa" hidden="1">{"'Sheet1'!$A$1:$Y$6"}</definedName>
    <definedName name="abbagagbrbagr" hidden="1">#REF!</definedName>
    <definedName name="abwgargv" hidden="1">#REF!</definedName>
    <definedName name="acf" hidden="1">#REF!</definedName>
    <definedName name="acQF" hidden="1">#REF!</definedName>
    <definedName name="acrgl" hidden="1">#REF!</definedName>
    <definedName name="advdsad" hidden="1">#REF!</definedName>
    <definedName name="aebtra" hidden="1">#REF!</definedName>
    <definedName name="aefca" hidden="1">#REF!</definedName>
    <definedName name="aegc" hidden="1">#REF!</definedName>
    <definedName name="aevff" hidden="1">#REF!</definedName>
    <definedName name="afceafc" hidden="1">#REF!</definedName>
    <definedName name="afwe" hidden="1">#REF!</definedName>
    <definedName name="afxca" hidden="1">#REF!</definedName>
    <definedName name="agec" hidden="1">#REF!</definedName>
    <definedName name="agevvgrva" hidden="1">#REF!</definedName>
    <definedName name="agraf" hidden="1">#REF!</definedName>
    <definedName name="aqbse" hidden="1">#REF!</definedName>
    <definedName name="arggrgsa" hidden="1">#REF!</definedName>
    <definedName name="arvav" hidden="1">#REF!</definedName>
    <definedName name="ascz" hidden="1">#REF!</definedName>
    <definedName name="asfdd" hidden="1">#REF!</definedName>
    <definedName name="asfsa" hidden="1">#REF!</definedName>
    <definedName name="asgc" hidden="1">#REF!</definedName>
    <definedName name="asvdavds" hidden="1">#REF!</definedName>
    <definedName name="atbab" hidden="1">#REF!</definedName>
    <definedName name="AuraStyleDefaultsReset" hidden="1">#N/A</definedName>
    <definedName name="ava" hidden="1">#REF!</definedName>
    <definedName name="avave" hidden="1">#REF!</definedName>
    <definedName name="AVd" hidden="1">#REF!</definedName>
    <definedName name="avege" hidden="1">#REF!</definedName>
    <definedName name="avestgev" hidden="1">#REF!</definedName>
    <definedName name="avrgza" hidden="1">#REF!</definedName>
    <definedName name="awfcawe" hidden="1">#REF!</definedName>
    <definedName name="awv" hidden="1">#REF!</definedName>
    <definedName name="azcf" hidden="1">#REF!</definedName>
    <definedName name="bae" hidden="1">#REF!</definedName>
    <definedName name="baera" hidden="1">#REF!</definedName>
    <definedName name="bagfarg" hidden="1">#REF!</definedName>
    <definedName name="bbbdgs" hidden="1">#REF!</definedName>
    <definedName name="bbs" hidden="1">#REF!</definedName>
    <definedName name="bdfz" hidden="1">#REF!</definedName>
    <definedName name="bdfzb" hidden="1">#REF!</definedName>
    <definedName name="bdxdb" hidden="1">#REF!</definedName>
    <definedName name="bdxz" hidden="1">#REF!</definedName>
    <definedName name="ｂｄｚ" hidden="1">#REF!</definedName>
    <definedName name="beaargvagavgr" hidden="1">#REF!</definedName>
    <definedName name="bebabr" hidden="1">#REF!</definedName>
    <definedName name="bessbg" hidden="1">#REF!</definedName>
    <definedName name="BEW" hidden="1">#REF!</definedName>
    <definedName name="bf" hidden="1">#REF!</definedName>
    <definedName name="bfd" hidden="1">#REF!</definedName>
    <definedName name="bfdf" hidden="1">#REF!</definedName>
    <definedName name="bfdzvd" hidden="1">#REF!</definedName>
    <definedName name="bfv" hidden="1">#REF!</definedName>
    <definedName name="bgaaV" hidden="1">#REF!</definedName>
    <definedName name="bgafzdgb" hidden="1">#REF!</definedName>
    <definedName name="bggr" hidden="1">#REF!</definedName>
    <definedName name="bgsegagr" hidden="1">#REF!</definedName>
    <definedName name="bgstrh" hidden="1">#REF!</definedName>
    <definedName name="bgzegrbz" hidden="1">#REF!</definedName>
    <definedName name="bhtrsdbsh" hidden="1">#REF!</definedName>
    <definedName name="bsbsgrg" hidden="1">#REF!</definedName>
    <definedName name="bsesbgr" hidden="1">#REF!</definedName>
    <definedName name="bsg" hidden="1">#REF!</definedName>
    <definedName name="bsgbsa" hidden="1">#REF!</definedName>
    <definedName name="bsgzdf" hidden="1">#REF!</definedName>
    <definedName name="bsrn" hidden="1">#REF!</definedName>
    <definedName name="btsbats" hidden="1">#REF!</definedName>
    <definedName name="btwsb" hidden="1">#REF!</definedName>
    <definedName name="bvqa4t" hidden="1">#REF!</definedName>
    <definedName name="bwsae" hidden="1">#REF!</definedName>
    <definedName name="bxhz" hidden="1">#REF!</definedName>
    <definedName name="bzbz" hidden="1">#REF!</definedName>
    <definedName name="bzd" hidden="1">#REF!</definedName>
    <definedName name="bzz" hidden="1">#REF!</definedName>
    <definedName name="bzzbd" hidden="1">#REF!</definedName>
    <definedName name="Cashflow" localSheetId="1" hidden="1">{"'Sheet1'!$L$16"}</definedName>
    <definedName name="Cashflow" hidden="1">{"'Sheet1'!$L$16"}</definedName>
    <definedName name="cced" hidden="1">#REF!</definedName>
    <definedName name="cdyn" hidden="1">#REF!</definedName>
    <definedName name="CFAF" hidden="1">#REF!</definedName>
    <definedName name="cfaｆヴぇ" hidden="1">#REF!</definedName>
    <definedName name="CFea" hidden="1">#REF!</definedName>
    <definedName name="cfgnngf" hidden="1">#REF!</definedName>
    <definedName name="cgase" hidden="1">#REF!</definedName>
    <definedName name="chanin" localSheetId="3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SHFLOW" localSheetId="1" hidden="1">{"'Sheet1'!$L$16"}</definedName>
    <definedName name="CHASHFLOW" hidden="1">{"'Sheet1'!$L$16"}</definedName>
    <definedName name="cmhch" hidden="1">#REF!</definedName>
    <definedName name="CNHF" hidden="1">#REF!</definedName>
    <definedName name="cyjun" hidden="1">#REF!</definedName>
    <definedName name="ｃふぇE" hidden="1">#REF!</definedName>
    <definedName name="dbedbzd" hidden="1">#REF!</definedName>
    <definedName name="dbht" hidden="1">#REF!</definedName>
    <definedName name="ｄｂｘｂｄ" hidden="1">#REF!</definedName>
    <definedName name="ddfe" hidden="1">#REF!</definedName>
    <definedName name="ｄｄｘ" hidden="1">#REF!</definedName>
    <definedName name="deccdqw" hidden="1">#REF!</definedName>
    <definedName name="dfsd" hidden="1">#REF!</definedName>
    <definedName name="dftfd" hidden="1">#REF!</definedName>
    <definedName name="dgdf" hidden="1">#REF!</definedName>
    <definedName name="dgf" hidden="1">#REF!</definedName>
    <definedName name="dhgdf" hidden="1">#REF!</definedName>
    <definedName name="dhndf" hidden="1">#REF!</definedName>
    <definedName name="dhxb" hidden="1">#REF!</definedName>
    <definedName name="ｄｊｈｓｔｎ" hidden="1">#REF!</definedName>
    <definedName name="dkudu" hidden="1">#REF!</definedName>
    <definedName name="dncnxcgf" hidden="1">#REF!</definedName>
    <definedName name="dnhy" hidden="1">#REF!</definedName>
    <definedName name="dnt" hidden="1">#REF!</definedName>
    <definedName name="dntdr" hidden="1">#REF!</definedName>
    <definedName name="ｄqc" hidden="1">#REF!</definedName>
    <definedName name="dssdgvbcx" hidden="1">#REF!</definedName>
    <definedName name="dtyj" hidden="1">#REF!</definedName>
    <definedName name="dxg" hidden="1">#REF!</definedName>
    <definedName name="dzgf" hidden="1">#REF!</definedName>
    <definedName name="dzss" hidden="1">#REF!</definedName>
    <definedName name="easrzzfd" hidden="1">#REF!</definedName>
    <definedName name="eee" hidden="1">#REF!</definedName>
    <definedName name="ergsa" hidden="1">#REF!</definedName>
    <definedName name="esethsh" hidden="1">#REF!</definedName>
    <definedName name="etsyvwsa" hidden="1">#REF!</definedName>
    <definedName name="etyu" hidden="1">#REF!</definedName>
    <definedName name="ewf" hidden="1">#REF!</definedName>
    <definedName name="ezabgazg" hidden="1">#REF!</definedName>
    <definedName name="faevev" hidden="1">#REF!</definedName>
    <definedName name="faewcf" hidden="1">#REF!</definedName>
    <definedName name="fav" hidden="1">#REF!</definedName>
    <definedName name="fawe" hidden="1">#REF!</definedName>
    <definedName name="FAWF" hidden="1">#REF!</definedName>
    <definedName name="fbg" hidden="1">#REF!</definedName>
    <definedName name="fcdfn" hidden="1">#REF!</definedName>
    <definedName name="fdf" hidden="1">#REF!</definedName>
    <definedName name="fdh" hidden="1">#REF!</definedName>
    <definedName name="fdzz" hidden="1">#REF!</definedName>
    <definedName name="ff" hidden="1">#REF!</definedName>
    <definedName name="fgafv" hidden="1">#REF!</definedName>
    <definedName name="fggbd" hidden="1">#REF!</definedName>
    <definedName name="ｆｇｓ" hidden="1">#REF!</definedName>
    <definedName name="fhj" hidden="1">#REF!</definedName>
    <definedName name="ｆｉｌｌ" hidden="1">#REF!</definedName>
    <definedName name="fj" hidden="1">#REF!</definedName>
    <definedName name="fjcf" hidden="1">#REF!</definedName>
    <definedName name="fjfjfj" hidden="1">#REF!</definedName>
    <definedName name="fjhyg" hidden="1">#REF!</definedName>
    <definedName name="fmdhnt" hidden="1">#REF!</definedName>
    <definedName name="fmfn" hidden="1">#REF!</definedName>
    <definedName name="fmuf" hidden="1">#REF!</definedName>
    <definedName name="fsdsd" hidden="1">#REF!</definedName>
    <definedName name="ｆｓだｆ" hidden="1">#REF!</definedName>
    <definedName name="ftnhny" hidden="1">#REF!</definedName>
    <definedName name="fvase" hidden="1">#REF!</definedName>
    <definedName name="fvDfvF" hidden="1">#REF!</definedName>
    <definedName name="fvfa" hidden="1">#REF!</definedName>
    <definedName name="fvmfcu" hidden="1">#REF!</definedName>
    <definedName name="fvwa" hidden="1">#REF!</definedName>
    <definedName name="fvwvwfe" hidden="1">#REF!</definedName>
    <definedName name="fvyut" hidden="1">#REF!</definedName>
    <definedName name="ｆｖさえ" hidden="1">#REF!</definedName>
    <definedName name="fweafc" hidden="1">#REF!</definedName>
    <definedName name="fxb" hidden="1">#REF!</definedName>
    <definedName name="fyjfj" hidden="1">#REF!</definedName>
    <definedName name="FZFZD" hidden="1">#REF!</definedName>
    <definedName name="ｆっふぁｗc" hidden="1">#REF!</definedName>
    <definedName name="gaa" hidden="1">#REF!</definedName>
    <definedName name="gabrfv" hidden="1">#REF!</definedName>
    <definedName name="gaecz" hidden="1">#REF!</definedName>
    <definedName name="gaev" hidden="1">#REF!</definedName>
    <definedName name="garrvv" hidden="1">#REF!</definedName>
    <definedName name="gbaazgb" hidden="1">#REF!</definedName>
    <definedName name="gbargv" hidden="1">#REF!</definedName>
    <definedName name="gbd" hidden="1">#REF!</definedName>
    <definedName name="gbsagvbegsavb" hidden="1">#REF!</definedName>
    <definedName name="gbsgasve" hidden="1">#REF!</definedName>
    <definedName name="gbsxxbg" hidden="1">#REF!</definedName>
    <definedName name="gbvasvSF" hidden="1">#REF!</definedName>
    <definedName name="gbzagb" hidden="1">#REF!</definedName>
    <definedName name="gbzggzr" hidden="1">#REF!</definedName>
    <definedName name="gds" hidden="1">#REF!</definedName>
    <definedName name="gear" hidden="1">#REF!</definedName>
    <definedName name="gfd" hidden="1">#REF!</definedName>
    <definedName name="ｇｆｆ" hidden="1">#REF!</definedName>
    <definedName name="GFFD" hidden="1">#REF!</definedName>
    <definedName name="gfgh" hidden="1">#REF!</definedName>
    <definedName name="gfvvFE" hidden="1">#REF!</definedName>
    <definedName name="ｇｆｚｄ" hidden="1">#REF!</definedName>
    <definedName name="ggrgra" hidden="1">#REF!</definedName>
    <definedName name="GHDZDXG" hidden="1">#REF!</definedName>
    <definedName name="ghestgag" hidden="1">#REF!</definedName>
    <definedName name="ghsshbt" hidden="1">#REF!</definedName>
    <definedName name="gkuku" hidden="1">#REF!</definedName>
    <definedName name="gnfgxnf" hidden="1">#REF!</definedName>
    <definedName name="grbs" hidden="1">#REF!</definedName>
    <definedName name="grsagr" hidden="1">#REF!</definedName>
    <definedName name="grza" hidden="1">#REF!</definedName>
    <definedName name="grzgf" hidden="1">#REF!</definedName>
    <definedName name="gsbbsg" hidden="1">#REF!</definedName>
    <definedName name="gsbsv" hidden="1">#REF!</definedName>
    <definedName name="gsgfg" hidden="1">#REF!</definedName>
    <definedName name="GTFX" hidden="1">#REF!</definedName>
    <definedName name="GV" hidden="1">#REF!</definedName>
    <definedName name="gva" hidden="1">#REF!</definedName>
    <definedName name="gvfgva" hidden="1">#REF!</definedName>
    <definedName name="gvsf" hidden="1">#REF!</definedName>
    <definedName name="gvzs" hidden="1">#REF!</definedName>
    <definedName name="ｇｚｃ" hidden="1">#REF!</definedName>
    <definedName name="gzd" hidden="1">#REF!</definedName>
    <definedName name="GZFZ" hidden="1">#REF!</definedName>
    <definedName name="gzgzsgn" hidden="1">#REF!</definedName>
    <definedName name="gzsrgng" hidden="1">#REF!</definedName>
    <definedName name="ｇふぁ" hidden="1">#REF!</definedName>
    <definedName name="h" localSheetId="1" hidden="1">{"'Sheet1'!$L$16"}</definedName>
    <definedName name="h" hidden="1">{"'Sheet1'!$L$16"}</definedName>
    <definedName name="hay" localSheetId="1" hidden="1">{"'Sheet1'!$L$16"}</definedName>
    <definedName name="hay" hidden="1">{"'Sheet1'!$L$16"}</definedName>
    <definedName name="hb" hidden="1">#REF!</definedName>
    <definedName name="hbb" hidden="1">#REF!</definedName>
    <definedName name="hbhhbd" hidden="1">#REF!</definedName>
    <definedName name="hbsxt" hidden="1">#REF!</definedName>
    <definedName name="ｈｃｖ" hidden="1">#REF!</definedName>
    <definedName name="hdhhgd" hidden="1">#REF!</definedName>
    <definedName name="hey" localSheetId="1" hidden="1">{"'Sheet1'!$L$16"}</definedName>
    <definedName name="hey" hidden="1">{"'Sheet1'!$L$16"}</definedName>
    <definedName name="hezth" hidden="1">#REF!</definedName>
    <definedName name="hfxgdt" hidden="1">#REF!</definedName>
    <definedName name="hgfz" hidden="1">#REF!</definedName>
    <definedName name="hgn" hidden="1">#REF!</definedName>
    <definedName name="hgs" hidden="1">#REF!</definedName>
    <definedName name="hgts" hidden="1">#REF!</definedName>
    <definedName name="hhhh" hidden="1">#REF!</definedName>
    <definedName name="hhxzg" hidden="1">#REF!</definedName>
    <definedName name="ｈｍｇｍｃｃｇｆ" hidden="1">#REF!</definedName>
    <definedName name="hnddhntr" hidden="1">#REF!</definedName>
    <definedName name="HNMZ" hidden="1">#REF!</definedName>
    <definedName name="hnsn" hidden="1">#REF!</definedName>
    <definedName name="hnsrtnn" hidden="1">#REF!</definedName>
    <definedName name="hnsxhsx" hidden="1">#REF!</definedName>
    <definedName name="hntsx" hidden="1">#REF!</definedName>
    <definedName name="hnwstrb" hidden="1">#REF!</definedName>
    <definedName name="hnxbzdx" hidden="1">#REF!</definedName>
    <definedName name="hrhh" hidden="1">#REF!</definedName>
    <definedName name="hrrshsrht" hidden="1">#REF!</definedName>
    <definedName name="hrt" hidden="1">#REF!</definedName>
    <definedName name="hrttrshshtr" hidden="1">#REF!</definedName>
    <definedName name="hsbtrz" hidden="1">#REF!</definedName>
    <definedName name="hsgsg" hidden="1">#REF!</definedName>
    <definedName name="hsrt" hidden="1">#REF!</definedName>
    <definedName name="hstb" hidden="1">#REF!</definedName>
    <definedName name="hstbga" hidden="1">#REF!</definedName>
    <definedName name="hsxbh" hidden="1">#REF!</definedName>
    <definedName name="htbstrh" hidden="1">#REF!</definedName>
    <definedName name="htbzr" hidden="1">#REF!</definedName>
    <definedName name="hthbsx" hidden="1">#REF!</definedName>
    <definedName name="HTML_CodePage" hidden="1">874</definedName>
    <definedName name="HTML_Control" localSheetId="1" hidden="1">{"'Sheet1'!$A$1:$Y$6"}</definedName>
    <definedName name="HTML_Control" hidden="1">{"'Sheet1'!$A$1:$Y$6"}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"C:\BOTHomepage\DataBank\FinMarkets\Bond\yield03.html"</definedName>
    <definedName name="HTML_Title" hidden="1">"Interpolation of T-Bill Yield and Government Bond Yield Curve"</definedName>
    <definedName name="htsrhstr" hidden="1">#REF!</definedName>
    <definedName name="htssrthsh" hidden="1">#REF!</definedName>
    <definedName name="huy" localSheetId="1" hidden="1">{"'Sheet1'!$L$16"}</definedName>
    <definedName name="huy" hidden="1">{"'Sheet1'!$L$16"}</definedName>
    <definedName name="hva" hidden="1">#REF!</definedName>
    <definedName name="hxgth" hidden="1">#REF!</definedName>
    <definedName name="hxjufsxb" hidden="1">#REF!</definedName>
    <definedName name="hxxfdn" hidden="1">#REF!</definedName>
    <definedName name="ｈんｍｃｈｇ" hidden="1">#REF!</definedName>
    <definedName name="ｈんｔｒｓ" hidden="1">#REF!</definedName>
    <definedName name="ibubklhu" hidden="1">#REF!</definedName>
    <definedName name="ifgu" hidden="1">#REF!</definedName>
    <definedName name="iguik" hidden="1">#REF!</definedName>
    <definedName name="ikggki" hidden="1">#REF!</definedName>
    <definedName name="ikvhaefgv" hidden="1">#REF!</definedName>
    <definedName name="IND" hidden="1">#REF!</definedName>
    <definedName name="J" localSheetId="1" hidden="1">{"'Sheet1'!$A$1:$Y$6"}</definedName>
    <definedName name="J" hidden="1">{"'Sheet1'!$A$1:$Y$6"}</definedName>
    <definedName name="jchg" hidden="1">#REF!</definedName>
    <definedName name="jcn" hidden="1">#REF!</definedName>
    <definedName name="ｊｃんｘ" hidden="1">#REF!</definedName>
    <definedName name="jdfh" hidden="1">#REF!</definedName>
    <definedName name="jdjfdjg" hidden="1">#REF!</definedName>
    <definedName name="jdnf" hidden="1">#REF!</definedName>
    <definedName name="jdsxhb" hidden="1">#REF!</definedName>
    <definedName name="jdyjdd" hidden="1">#REF!</definedName>
    <definedName name="jdyt" hidden="1">#REF!</definedName>
    <definedName name="jfc" hidden="1">#REF!</definedName>
    <definedName name="jfcxc" hidden="1">#REF!</definedName>
    <definedName name="jff" hidden="1">#REF!</definedName>
    <definedName name="jffj" hidden="1">#REF!</definedName>
    <definedName name="jfyu" hidden="1">#REF!</definedName>
    <definedName name="jhdj" hidden="1">#REF!</definedName>
    <definedName name="jhdjfh" hidden="1">#REF!</definedName>
    <definedName name="jhyrsdh" hidden="1">#REF!</definedName>
    <definedName name="jky" hidden="1">#REF!</definedName>
    <definedName name="jmgcc" hidden="1">#REF!</definedName>
    <definedName name="JMGCG" hidden="1">#REF!</definedName>
    <definedName name="jmndydb" hidden="1">#REF!</definedName>
    <definedName name="jmtdyjnxd" hidden="1">#REF!</definedName>
    <definedName name="jndcxnh" hidden="1">#REF!</definedName>
    <definedName name="jndhj" hidden="1">#REF!</definedName>
    <definedName name="jndnsxth" hidden="1">#REF!</definedName>
    <definedName name="JNHFC" hidden="1">#REF!</definedName>
    <definedName name="jrdyj" hidden="1">#REF!</definedName>
    <definedName name="jrdytj" hidden="1">#REF!</definedName>
    <definedName name="jsns" hidden="1">#REF!</definedName>
    <definedName name="jv" hidden="1">#REF!</definedName>
    <definedName name="jxntg" hidden="1">#REF!</definedName>
    <definedName name="jxxgft" hidden="1">#REF!</definedName>
    <definedName name="jyd" hidden="1">#REF!</definedName>
    <definedName name="jydtryj" hidden="1">#REF!</definedName>
    <definedName name="jyhh" hidden="1">#REF!</definedName>
    <definedName name="jysjysj" hidden="1">#REF!</definedName>
    <definedName name="jytnj" hidden="1">#REF!</definedName>
    <definedName name="jyusdjd" hidden="1">#REF!</definedName>
    <definedName name="kbv" hidden="1">#REF!</definedName>
    <definedName name="kduty" hidden="1">#REF!</definedName>
    <definedName name="kfuck" hidden="1">#REF!</definedName>
    <definedName name="kgh" hidden="1">#REF!</definedName>
    <definedName name="kjbf" hidden="1">#REF!</definedName>
    <definedName name="kjvg" hidden="1">#REF!</definedName>
    <definedName name="kkgu" hidden="1">#REF!</definedName>
    <definedName name="kufgv" hidden="1">#REF!</definedName>
    <definedName name="kuggku" hidden="1">#REF!</definedName>
    <definedName name="kuk" hidden="1">#REF!</definedName>
    <definedName name="kukfcck" hidden="1">#REF!</definedName>
    <definedName name="kukuy" hidden="1">#REF!</definedName>
    <definedName name="kyd" hidden="1">#REF!</definedName>
    <definedName name="ljkgjgfyffdjdjd" hidden="1">#REF!</definedName>
    <definedName name="luy" hidden="1">#REF!</definedName>
    <definedName name="MCCHN" hidden="1">#REF!</definedName>
    <definedName name="mfg" hidden="1">#REF!</definedName>
    <definedName name="mhg" hidden="1">#REF!</definedName>
    <definedName name="mjfdyujd" hidden="1">#REF!</definedName>
    <definedName name="mjfgj" hidden="1">#REF!</definedName>
    <definedName name="mjnfmnhg" hidden="1">#REF!</definedName>
    <definedName name="mnjvdcngf" hidden="1">#REF!</definedName>
    <definedName name="ｍんｈｃｖｈ" hidden="1">#REF!</definedName>
    <definedName name="N" localSheetId="1" hidden="1">{"'Sheet1'!$L$16"}</definedName>
    <definedName name="N" hidden="1">{"'Sheet1'!$L$16"}</definedName>
    <definedName name="nasan" hidden="1">#REF!</definedName>
    <definedName name="nbxxbn" hidden="1">#REF!</definedName>
    <definedName name="nccfgn" hidden="1">#REF!</definedName>
    <definedName name="NCGCN" hidden="1">#REF!</definedName>
    <definedName name="NCGFN" hidden="1">#REF!</definedName>
    <definedName name="ncxnncx" hidden="1">#REF!</definedName>
    <definedName name="ndhdnsbh" hidden="1">#REF!</definedName>
    <definedName name="nesbnse" hidden="1">#REF!</definedName>
    <definedName name="nfgnsngf" hidden="1">#REF!</definedName>
    <definedName name="NFN" hidden="1">#REF!</definedName>
    <definedName name="nfnng" hidden="1">#REF!</definedName>
    <definedName name="nfx" hidden="1">#REF!</definedName>
    <definedName name="ngmm" hidden="1">#REF!</definedName>
    <definedName name="nhddhn" hidden="1">#REF!</definedName>
    <definedName name="nhdsnbdht" hidden="1">#REF!</definedName>
    <definedName name="nhfxnfg" hidden="1">#REF!</definedName>
    <definedName name="nhnfxc" hidden="1">#REF!</definedName>
    <definedName name="nhnhdc" hidden="1">#REF!</definedName>
    <definedName name="nhstrsb" hidden="1">#REF!</definedName>
    <definedName name="nhxfgxcn" hidden="1">#REF!</definedName>
    <definedName name="nhxngf" hidden="1">#REF!</definedName>
    <definedName name="njhd" hidden="1">#REF!</definedName>
    <definedName name="nncfcf" hidden="1">#REF!</definedName>
    <definedName name="nnchd" hidden="1">#REF!</definedName>
    <definedName name="nnnnnnnnnnnnnnnnnnnn" hidden="1">#REF!</definedName>
    <definedName name="nnnnrst" hidden="1">#REF!</definedName>
    <definedName name="nrdtsrhb" hidden="1">#REF!</definedName>
    <definedName name="nrtxd" hidden="1">#REF!</definedName>
    <definedName name="nsfxd" hidden="1">#REF!</definedName>
    <definedName name="nsrs" hidden="1">#REF!</definedName>
    <definedName name="nsu" hidden="1">#REF!</definedName>
    <definedName name="nswsn" hidden="1">#REF!</definedName>
    <definedName name="nvc" hidden="1">#REF!</definedName>
    <definedName name="nvxc" hidden="1">#REF!</definedName>
    <definedName name="nws" hidden="1">#REF!</definedName>
    <definedName name="nxfg" hidden="1">#REF!</definedName>
    <definedName name="nxfgc" hidden="1">#REF!</definedName>
    <definedName name="nxfgn" hidden="1">#REF!</definedName>
    <definedName name="ny" hidden="1">#REF!</definedName>
    <definedName name="nydc" hidden="1">#REF!</definedName>
    <definedName name="NYJND" hidden="1">#REF!</definedName>
    <definedName name="nyst" hidden="1">#REF!</definedName>
    <definedName name="pha.Bill._OF._.QTY." localSheetId="3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ONG" localSheetId="3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pCache_GL_INTERFACE_REFERENCE7" hidden="1">[5]PopCache!$A$1:$A$2</definedName>
    <definedName name="qarvc" hidden="1">#REF!</definedName>
    <definedName name="qavr" hidden="1">#REF!</definedName>
    <definedName name="qaweqr" hidden="1">#REF!</definedName>
    <definedName name="quant" localSheetId="3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rbaa" hidden="1">#REF!</definedName>
    <definedName name="rcf" hidden="1">#REF!</definedName>
    <definedName name="rdsymxh" hidden="1">#REF!</definedName>
    <definedName name="resb" hidden="1">#REF!</definedName>
    <definedName name="rfc" hidden="1">#REF!</definedName>
    <definedName name="rgagrba" hidden="1">#REF!</definedName>
    <definedName name="rnnagr" hidden="1">#REF!</definedName>
    <definedName name="rnws" hidden="1">#REF!</definedName>
    <definedName name="rsgtshrt" hidden="1">#REF!</definedName>
    <definedName name="ｒｓｒ" hidden="1">#REF!</definedName>
    <definedName name="rtshrt" hidden="1">#REF!</definedName>
    <definedName name="ryrtyw" hidden="1">#REF!</definedName>
    <definedName name="Sacd" hidden="1">#REF!</definedName>
    <definedName name="saegzd" hidden="1">#REF!</definedName>
    <definedName name="ｓAVF" hidden="1">#REF!</definedName>
    <definedName name="sbgsbg" hidden="1">#REF!</definedName>
    <definedName name="sdfgh" hidden="1">#REF!</definedName>
    <definedName name="ＳＤＦＧヴぁＧ" hidden="1">#REF!</definedName>
    <definedName name="sdg" hidden="1">#REF!</definedName>
    <definedName name="sdgfhz" hidden="1">#REF!</definedName>
    <definedName name="seb" hidden="1">#REF!</definedName>
    <definedName name="sesbsrt" hidden="1">#REF!</definedName>
    <definedName name="sf" hidden="1">#REF!</definedName>
    <definedName name="sffd" hidden="1">#REF!</definedName>
    <definedName name="sfsfddfs" hidden="1">#REF!</definedName>
    <definedName name="sfvffz" hidden="1">#REF!</definedName>
    <definedName name="sg" hidden="1">#REF!</definedName>
    <definedName name="sgjg" hidden="1">#REF!</definedName>
    <definedName name="sh" hidden="1">#REF!</definedName>
    <definedName name="SHBZGZ" hidden="1">#REF!</definedName>
    <definedName name="shhsa" hidden="1">#REF!</definedName>
    <definedName name="shzf" hidden="1">#REF!</definedName>
    <definedName name="sn" hidden="1">#REF!</definedName>
    <definedName name="snhtrbsbza" hidden="1">#REF!</definedName>
    <definedName name="srhsrsrs" hidden="1">#REF!</definedName>
    <definedName name="srjtsrj" hidden="1">#REF!</definedName>
    <definedName name="SRYTB" hidden="1">#REF!</definedName>
    <definedName name="stbasgt" hidden="1">#REF!</definedName>
    <definedName name="stbsab" hidden="1">#REF!</definedName>
    <definedName name="stbsgv" hidden="1">#REF!</definedName>
    <definedName name="sthbrzv" hidden="1">#REF!</definedName>
    <definedName name="stzaz" hidden="1">#REF!</definedName>
    <definedName name="swbrt" hidden="1">#REF!</definedName>
    <definedName name="sytsreys" hidden="1">#REF!</definedName>
    <definedName name="szgzr" hidden="1">#REF!</definedName>
    <definedName name="TAIK" hidden="1">#REF!</definedName>
    <definedName name="TB_June" hidden="1">#REF!</definedName>
    <definedName name="tbsbst" hidden="1">#REF!</definedName>
    <definedName name="TEEE" hidden="1">#REF!</definedName>
    <definedName name="TEPP" hidden="1">#REF!</definedName>
    <definedName name="test1" hidden="1">'[1]1999cf'!#REF!</definedName>
    <definedName name="thrb" hidden="1">#REF!</definedName>
    <definedName name="trhsrhsrt" hidden="1">#REF!</definedName>
    <definedName name="trsshtr" hidden="1">#REF!</definedName>
    <definedName name="tsrhsw" hidden="1">#REF!</definedName>
    <definedName name="tsrst" hidden="1">#REF!</definedName>
    <definedName name="tssn" hidden="1">#REF!</definedName>
    <definedName name="tstbhs" hidden="1">#REF!</definedName>
    <definedName name="TTT" hidden="1">#REF!</definedName>
    <definedName name="tyest" hidden="1">#REF!</definedName>
    <definedName name="UFMNCGJ" hidden="1">#REF!</definedName>
    <definedName name="ufyfkuy" hidden="1">#REF!</definedName>
    <definedName name="vaga" hidden="1">#REF!</definedName>
    <definedName name="var" hidden="1">#REF!</definedName>
    <definedName name="vasAF" hidden="1">#REF!</definedName>
    <definedName name="vavf" hidden="1">#REF!</definedName>
    <definedName name="vbdzfb" hidden="1">#REF!</definedName>
    <definedName name="vdfv" hidden="1">#REF!</definedName>
    <definedName name="vdsfd" hidden="1">#REF!</definedName>
    <definedName name="vEF" hidden="1">#REF!</definedName>
    <definedName name="vf" hidden="1">#REF!</definedName>
    <definedName name="vfdff" hidden="1">#REF!</definedName>
    <definedName name="ｖｆｓｖ" hidden="1">#REF!</definedName>
    <definedName name="vfvz" hidden="1">#REF!</definedName>
    <definedName name="vgearg" hidden="1">#REF!</definedName>
    <definedName name="vgravz" hidden="1">#REF!</definedName>
    <definedName name="vgresv" hidden="1">#REF!</definedName>
    <definedName name="vjm" hidden="1">#REF!</definedName>
    <definedName name="vnyj" hidden="1">#REF!</definedName>
    <definedName name="vrawef" hidden="1">#REF!</definedName>
    <definedName name="vSADV" hidden="1">#REF!</definedName>
    <definedName name="VSD" hidden="1">#REF!</definedName>
    <definedName name="vsgs" hidden="1">#REF!</definedName>
    <definedName name="vsvf" hidden="1">#REF!</definedName>
    <definedName name="vvsavgas" hidden="1">#REF!</definedName>
    <definedName name="vvv" hidden="1">#REF!</definedName>
    <definedName name="VVZ" hidden="1">#REF!</definedName>
    <definedName name="vxz" hidden="1">#REF!</definedName>
    <definedName name="vzfvzf" hidden="1">#REF!</definedName>
    <definedName name="vzs" hidden="1">#REF!</definedName>
    <definedName name="ｖさ" hidden="1">#REF!</definedName>
    <definedName name="w5n" hidden="1">#REF!</definedName>
    <definedName name="waerwb" hidden="1">#REF!</definedName>
    <definedName name="wag" hidden="1">#REF!</definedName>
    <definedName name="wef" hidden="1">#REF!</definedName>
    <definedName name="wes" hidden="1">#REF!</definedName>
    <definedName name="wrn.BILLS._.OF._.QUANTITY." localSheetId="3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W5349eed1cc8a40c7ae685e30e4518c9e_634400356541093750" hidden="1">#REF!</definedName>
    <definedName name="WW5349eed1cc8a40c7ae685e30e4518c9e_634400357170625000" hidden="1">#REF!</definedName>
    <definedName name="WW5349eed1cc8a40c7ae685e30e4518c9e_634401281374218750" hidden="1">#REF!</definedName>
    <definedName name="wy5n4" hidden="1">#REF!</definedName>
    <definedName name="xchvxc" hidden="1">#REF!</definedName>
    <definedName name="XDF" hidden="1">#REF!</definedName>
    <definedName name="xdfvb" hidden="1">#REF!</definedName>
    <definedName name="xdgvhbxz" hidden="1">#REF!</definedName>
    <definedName name="xｇｆ" hidden="1">#REF!</definedName>
    <definedName name="xgfbxgf" hidden="1">#REF!</definedName>
    <definedName name="XNGF" hidden="1">#REF!</definedName>
    <definedName name="xngfe" hidden="1">#REF!</definedName>
    <definedName name="xngfnxgf" hidden="1">#REF!</definedName>
    <definedName name="xtrhb" hidden="1">#REF!</definedName>
    <definedName name="xxx" hidden="1">#REF!</definedName>
    <definedName name="xxz" hidden="1">#REF!</definedName>
    <definedName name="xyz" hidden="1">#REF!</definedName>
    <definedName name="xzd" hidden="1">#REF!</definedName>
    <definedName name="y" hidden="1">#REF!</definedName>
    <definedName name="yenaern" hidden="1">#REF!</definedName>
    <definedName name="ynsrt" hidden="1">#REF!</definedName>
    <definedName name="YOK" localSheetId="3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td" hidden="1">#REF!</definedName>
    <definedName name="yui" hidden="1">#REF!</definedName>
    <definedName name="za" hidden="1">#REF!</definedName>
    <definedName name="zbd" hidden="1">#REF!</definedName>
    <definedName name="zd" hidden="1">#REF!</definedName>
    <definedName name="zdf" hidden="1">#REF!</definedName>
    <definedName name="zef" hidden="1">#REF!</definedName>
    <definedName name="zf" hidden="1">#REF!</definedName>
    <definedName name="zfd" hidden="1">#REF!</definedName>
    <definedName name="zgbSGF" hidden="1">#REF!</definedName>
    <definedName name="zggzx" hidden="1">#REF!</definedName>
    <definedName name="zgrv" hidden="1">#REF!</definedName>
    <definedName name="zgvf" hidden="1">#REF!</definedName>
    <definedName name="zgvr" hidden="1">#REF!</definedName>
    <definedName name="zgzb" hidden="1">#REF!</definedName>
    <definedName name="zgzgfv" hidden="1">#REF!</definedName>
    <definedName name="zrg" hidden="1">#REF!</definedName>
    <definedName name="zscd" hidden="1">#REF!</definedName>
    <definedName name="ｚｓｖｇｆ" hidden="1">#REF!</definedName>
    <definedName name="zvsz" hidden="1">#REF!</definedName>
    <definedName name="zvvv" hidden="1">#REF!</definedName>
    <definedName name="zvzz" hidden="1">#REF!</definedName>
    <definedName name="zzg" hidden="1">#REF!</definedName>
    <definedName name="ｚｚｖｆ" hidden="1">#REF!</definedName>
    <definedName name="あｆかｆ" hidden="1">#REF!</definedName>
    <definedName name="あｖ" hidden="1">#REF!</definedName>
    <definedName name="えWFA" hidden="1">#REF!</definedName>
    <definedName name="かｃｄｄｃ" hidden="1">#REF!</definedName>
    <definedName name="がえｗｆｖ" hidden="1">#REF!</definedName>
    <definedName name="資金繰り表" localSheetId="1" hidden="1">{"'Sheet1'!$L$16"}</definedName>
    <definedName name="資金繰り表" hidden="1">{"'Sheet1'!$L$16"}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3" i="5" l="1"/>
  <c r="N52" i="5"/>
  <c r="J83" i="5"/>
  <c r="J52" i="5"/>
  <c r="Q27" i="4"/>
  <c r="S27" i="4" s="1"/>
  <c r="Q26" i="4"/>
  <c r="S26" i="4" s="1"/>
  <c r="Q24" i="4"/>
  <c r="S24" i="4" s="1"/>
  <c r="Q19" i="4"/>
  <c r="S19" i="4" s="1"/>
  <c r="Q18" i="4"/>
  <c r="S18" i="4" s="1"/>
  <c r="Q16" i="4"/>
  <c r="S16" i="4" s="1"/>
  <c r="I21" i="4"/>
  <c r="K21" i="4"/>
  <c r="O21" i="4"/>
  <c r="E21" i="4"/>
  <c r="G21" i="4"/>
  <c r="M21" i="4"/>
  <c r="V30" i="3"/>
  <c r="P30" i="3"/>
  <c r="N30" i="3"/>
  <c r="L30" i="3"/>
  <c r="J30" i="3"/>
  <c r="H30" i="3"/>
  <c r="F30" i="3"/>
  <c r="X28" i="3"/>
  <c r="X27" i="3"/>
  <c r="R25" i="3"/>
  <c r="R30" i="3" s="1"/>
  <c r="R17" i="3"/>
  <c r="R22" i="3" s="1"/>
  <c r="J42" i="2"/>
  <c r="J14" i="2"/>
  <c r="J23" i="2" s="1"/>
  <c r="J26" i="2" s="1"/>
  <c r="J29" i="2" s="1"/>
  <c r="F42" i="2"/>
  <c r="F14" i="2"/>
  <c r="F23" i="2" s="1"/>
  <c r="F26" i="2" s="1"/>
  <c r="F32" i="2" s="1"/>
  <c r="F35" i="2" s="1"/>
  <c r="K136" i="1"/>
  <c r="K139" i="1" s="1"/>
  <c r="K86" i="1"/>
  <c r="K78" i="1"/>
  <c r="K33" i="1"/>
  <c r="K22" i="1"/>
  <c r="G136" i="1"/>
  <c r="G139" i="1" s="1"/>
  <c r="G86" i="1"/>
  <c r="G78" i="1"/>
  <c r="G33" i="1"/>
  <c r="G22" i="1"/>
  <c r="L83" i="5"/>
  <c r="H83" i="5"/>
  <c r="A63" i="5"/>
  <c r="L52" i="5"/>
  <c r="H52" i="5"/>
  <c r="O29" i="4"/>
  <c r="M29" i="4"/>
  <c r="K29" i="4"/>
  <c r="I29" i="4"/>
  <c r="G29" i="4"/>
  <c r="E29" i="4"/>
  <c r="A43" i="3"/>
  <c r="V22" i="3"/>
  <c r="J22" i="3"/>
  <c r="X20" i="3"/>
  <c r="X19" i="3"/>
  <c r="P22" i="3"/>
  <c r="H22" i="3"/>
  <c r="N22" i="3"/>
  <c r="L22" i="3"/>
  <c r="F22" i="3"/>
  <c r="A1" i="3"/>
  <c r="A1" i="4" s="1"/>
  <c r="A1" i="5" s="1"/>
  <c r="A61" i="5" s="1"/>
  <c r="A60" i="2"/>
  <c r="H14" i="2"/>
  <c r="H23" i="2" s="1"/>
  <c r="H26" i="2" s="1"/>
  <c r="H29" i="2" s="1"/>
  <c r="D14" i="2"/>
  <c r="D23" i="2" s="1"/>
  <c r="A1" i="2"/>
  <c r="I136" i="1"/>
  <c r="I139" i="1" s="1"/>
  <c r="E136" i="1"/>
  <c r="E139" i="1" s="1"/>
  <c r="A107" i="1"/>
  <c r="A105" i="1"/>
  <c r="A104" i="1"/>
  <c r="A156" i="1" s="1"/>
  <c r="A37" i="4" s="1"/>
  <c r="A60" i="5" s="1"/>
  <c r="A116" i="5" s="1"/>
  <c r="I86" i="1"/>
  <c r="E86" i="1"/>
  <c r="I78" i="1"/>
  <c r="E78" i="1"/>
  <c r="A55" i="1"/>
  <c r="A53" i="1"/>
  <c r="I33" i="1"/>
  <c r="E33" i="1"/>
  <c r="I22" i="1"/>
  <c r="E22" i="1"/>
  <c r="F29" i="2" l="1"/>
  <c r="J11" i="5"/>
  <c r="J26" i="5" s="1"/>
  <c r="J38" i="5" s="1"/>
  <c r="J41" i="5" s="1"/>
  <c r="J86" i="5" s="1"/>
  <c r="J92" i="5" s="1"/>
  <c r="N11" i="5"/>
  <c r="N26" i="5" s="1"/>
  <c r="N38" i="5" s="1"/>
  <c r="N41" i="5" s="1"/>
  <c r="N86" i="5" s="1"/>
  <c r="N92" i="5" s="1"/>
  <c r="K88" i="1"/>
  <c r="K141" i="1" s="1"/>
  <c r="K35" i="1"/>
  <c r="G35" i="1"/>
  <c r="I88" i="1"/>
  <c r="I141" i="1" s="1"/>
  <c r="G88" i="1"/>
  <c r="G141" i="1" s="1"/>
  <c r="E35" i="1"/>
  <c r="E88" i="1"/>
  <c r="E141" i="1" s="1"/>
  <c r="Q29" i="4"/>
  <c r="Q21" i="4" s="1"/>
  <c r="S29" i="4"/>
  <c r="S21" i="4"/>
  <c r="T25" i="3"/>
  <c r="X25" i="3" s="1"/>
  <c r="X30" i="3" s="1"/>
  <c r="T17" i="3"/>
  <c r="H32" i="2"/>
  <c r="H35" i="2" s="1"/>
  <c r="H39" i="2" s="1"/>
  <c r="H42" i="2" s="1"/>
  <c r="J32" i="2"/>
  <c r="J35" i="2" s="1"/>
  <c r="I35" i="1"/>
  <c r="D26" i="2"/>
  <c r="H11" i="5"/>
  <c r="L11" i="5"/>
  <c r="L26" i="5" l="1"/>
  <c r="L38" i="5" s="1"/>
  <c r="L41" i="5" s="1"/>
  <c r="L86" i="5" s="1"/>
  <c r="L92" i="5" s="1"/>
  <c r="H26" i="5"/>
  <c r="H38" i="5" s="1"/>
  <c r="H41" i="5" s="1"/>
  <c r="H86" i="5" s="1"/>
  <c r="H92" i="5" s="1"/>
  <c r="D29" i="2"/>
  <c r="D32" i="2" s="1"/>
  <c r="D35" i="2" s="1"/>
  <c r="D39" i="2" s="1"/>
  <c r="D42" i="2" s="1"/>
  <c r="T30" i="3"/>
  <c r="X17" i="3"/>
  <c r="X22" i="3" s="1"/>
  <c r="T22" i="3"/>
</calcChain>
</file>

<file path=xl/sharedStrings.xml><?xml version="1.0" encoding="utf-8"?>
<sst xmlns="http://schemas.openxmlformats.org/spreadsheetml/2006/main" count="348" uniqueCount="197">
  <si>
    <t>Sunsweet Public Company Limited</t>
  </si>
  <si>
    <t>Statement of Financial Position</t>
  </si>
  <si>
    <t xml:space="preserve">Consolidated </t>
  </si>
  <si>
    <t>Separate</t>
  </si>
  <si>
    <t>financial statements</t>
  </si>
  <si>
    <t>2022</t>
  </si>
  <si>
    <t>Notes</t>
  </si>
  <si>
    <t>Baht</t>
  </si>
  <si>
    <t>Assets</t>
  </si>
  <si>
    <t>Current assets</t>
  </si>
  <si>
    <t>Cash and cash equivalents</t>
  </si>
  <si>
    <t>Trade and other receivables, net</t>
  </si>
  <si>
    <t>Derivative assets</t>
  </si>
  <si>
    <t>6, 11</t>
  </si>
  <si>
    <t>Short-term loan to a related party</t>
  </si>
  <si>
    <t>Inventories, net</t>
  </si>
  <si>
    <t>Other current assets</t>
  </si>
  <si>
    <t>Total current assets</t>
  </si>
  <si>
    <t>Non-current assets</t>
  </si>
  <si>
    <t>Restricted deposits at banks</t>
  </si>
  <si>
    <t>Investments in a subsidiary</t>
  </si>
  <si>
    <t>Property, plant and equipment, net</t>
  </si>
  <si>
    <t>Right-of-use assets, net</t>
  </si>
  <si>
    <t>Intangible assets, net</t>
  </si>
  <si>
    <t>Deferred tax assets, net</t>
  </si>
  <si>
    <t>Total non-current assets</t>
  </si>
  <si>
    <t>Total assets</t>
  </si>
  <si>
    <t>The accompanying notes are an integral part of these consolidated and separate financial statements.</t>
  </si>
  <si>
    <t xml:space="preserve">Statement of Financial Position </t>
  </si>
  <si>
    <t>Liabilities and equity</t>
  </si>
  <si>
    <t>Current liabilities</t>
  </si>
  <si>
    <t>Trade and other payables</t>
  </si>
  <si>
    <t>Contract liabilities</t>
  </si>
  <si>
    <t>Derivative liabilities</t>
  </si>
  <si>
    <t>Current portion of long-term loans</t>
  </si>
  <si>
    <t>from a financial institution</t>
  </si>
  <si>
    <t>Income tax payable</t>
  </si>
  <si>
    <t>Current portion of lease liabilities, net</t>
  </si>
  <si>
    <t>Other current liabilities</t>
  </si>
  <si>
    <t>Total current liabilities</t>
  </si>
  <si>
    <t>Non-current liabilities</t>
  </si>
  <si>
    <t>Long-term loans from a financial institution</t>
  </si>
  <si>
    <t>Lease liabilities, net</t>
  </si>
  <si>
    <t>Employee benefit obligations</t>
  </si>
  <si>
    <t>Total non-current liabilities</t>
  </si>
  <si>
    <t>Total liabilities</t>
  </si>
  <si>
    <t>Equity</t>
  </si>
  <si>
    <t>Share capital</t>
  </si>
  <si>
    <t>Authorised share capital</t>
  </si>
  <si>
    <t xml:space="preserve">   645,000,000 ordinary shares </t>
  </si>
  <si>
    <t xml:space="preserve">      at par value of Baht 0.50 each  </t>
  </si>
  <si>
    <t>Issued and paid-up share capital</t>
  </si>
  <si>
    <t xml:space="preserve">   644,997,425 ordinary shares paid-up</t>
  </si>
  <si>
    <t xml:space="preserve">      at Baht 0.50 each</t>
  </si>
  <si>
    <t>Premium on paid-up capital</t>
  </si>
  <si>
    <t>Discount from business combination</t>
  </si>
  <si>
    <t>under common control</t>
  </si>
  <si>
    <t>Retained earnings</t>
  </si>
  <si>
    <t>Appropriated - legal reserve</t>
  </si>
  <si>
    <t>Unappropriated</t>
  </si>
  <si>
    <t>Other component of equity</t>
  </si>
  <si>
    <t xml:space="preserve">Equity attributable to owners </t>
  </si>
  <si>
    <t>of the Company</t>
  </si>
  <si>
    <t>Non-controlling interests</t>
  </si>
  <si>
    <t>Total equity</t>
  </si>
  <si>
    <t>Total liabilities and equity</t>
  </si>
  <si>
    <t>Statement of Comprehensive Income</t>
  </si>
  <si>
    <t xml:space="preserve">Revenue from sales </t>
  </si>
  <si>
    <t xml:space="preserve">Cost of sales </t>
  </si>
  <si>
    <t>Gross profit</t>
  </si>
  <si>
    <t>Other income</t>
  </si>
  <si>
    <t>Gains (losses) on derivatives, net</t>
  </si>
  <si>
    <t>Selling expenses</t>
  </si>
  <si>
    <t>Administrative expenses</t>
  </si>
  <si>
    <t>Finance costs</t>
  </si>
  <si>
    <t>Profit before income tax</t>
  </si>
  <si>
    <t>Income tax</t>
  </si>
  <si>
    <t>Profit for the year</t>
  </si>
  <si>
    <t>Total comprehensive</t>
  </si>
  <si>
    <t xml:space="preserve">   income for the year</t>
  </si>
  <si>
    <t>Profit attributable to:</t>
  </si>
  <si>
    <t xml:space="preserve">   Owners of the Company </t>
  </si>
  <si>
    <t xml:space="preserve">   Non-controlling interests</t>
  </si>
  <si>
    <t xml:space="preserve">Total comprehensive income </t>
  </si>
  <si>
    <t xml:space="preserve">   attributable to:</t>
  </si>
  <si>
    <t xml:space="preserve">Earnings per share </t>
  </si>
  <si>
    <t xml:space="preserve">   Basic earnings per share</t>
  </si>
  <si>
    <t>Statement of Changes in Equity</t>
  </si>
  <si>
    <t>Consolidated financial statements</t>
  </si>
  <si>
    <t>Attributable to owners of Company</t>
  </si>
  <si>
    <t>Capital contributed</t>
  </si>
  <si>
    <t>Other</t>
  </si>
  <si>
    <t>Discount</t>
  </si>
  <si>
    <t>comprehensive</t>
  </si>
  <si>
    <t>from business</t>
  </si>
  <si>
    <t>Total</t>
  </si>
  <si>
    <t>Issued and</t>
  </si>
  <si>
    <t>Premium on</t>
  </si>
  <si>
    <t>combination</t>
  </si>
  <si>
    <t>Remeasurement of</t>
  </si>
  <si>
    <t>other</t>
  </si>
  <si>
    <t>attributable</t>
  </si>
  <si>
    <t>Non-</t>
  </si>
  <si>
    <t>paid-up</t>
  </si>
  <si>
    <t>under common</t>
  </si>
  <si>
    <t>Appropriated-</t>
  </si>
  <si>
    <t>employee benefit</t>
  </si>
  <si>
    <t>component</t>
  </si>
  <si>
    <t>to owners</t>
  </si>
  <si>
    <t>controlling</t>
  </si>
  <si>
    <t>share capital</t>
  </si>
  <si>
    <t>capital</t>
  </si>
  <si>
    <t>control</t>
  </si>
  <si>
    <t>legal reserve</t>
  </si>
  <si>
    <t xml:space="preserve"> obligations</t>
  </si>
  <si>
    <t>of equity</t>
  </si>
  <si>
    <t>interests</t>
  </si>
  <si>
    <t>equity</t>
  </si>
  <si>
    <t>-</t>
  </si>
  <si>
    <t xml:space="preserve">Transactions with owners during the year </t>
  </si>
  <si>
    <t>Dividends paid</t>
  </si>
  <si>
    <t>Total comprehensive income for the year</t>
  </si>
  <si>
    <t>Opening balance as at 1 January 2022</t>
  </si>
  <si>
    <t>Closing balance as at 31 December 2022</t>
  </si>
  <si>
    <t>Separate financial statements</t>
  </si>
  <si>
    <t>Total other</t>
  </si>
  <si>
    <t xml:space="preserve"> paid-up</t>
  </si>
  <si>
    <t xml:space="preserve">Appropriated- </t>
  </si>
  <si>
    <t>obligations</t>
  </si>
  <si>
    <t xml:space="preserve">   Dividends paid </t>
  </si>
  <si>
    <t xml:space="preserve">   Total comprehensive income for the year</t>
  </si>
  <si>
    <t xml:space="preserve">Statement of Cash Flows </t>
  </si>
  <si>
    <t xml:space="preserve"> </t>
  </si>
  <si>
    <t>Cash flows from operating activities</t>
  </si>
  <si>
    <t>Adjustments for:</t>
  </si>
  <si>
    <t>Depreciation</t>
  </si>
  <si>
    <t>Depreciation of right-of-use assets</t>
  </si>
  <si>
    <t>Amortisation</t>
  </si>
  <si>
    <t>Loss from lease termination</t>
  </si>
  <si>
    <t>Unrealised losses (gains) on exchange rate, net</t>
  </si>
  <si>
    <t>Interest income</t>
  </si>
  <si>
    <t>Changes in working capital</t>
  </si>
  <si>
    <t>Operating assets decrease (increase)</t>
  </si>
  <si>
    <t>Trade and other receivables</t>
  </si>
  <si>
    <t>Inventories</t>
  </si>
  <si>
    <t>Operating liabilities increase (decrease)</t>
  </si>
  <si>
    <t>Employee benefit paid</t>
  </si>
  <si>
    <t>Cash flows from operations</t>
  </si>
  <si>
    <t>Interest paid</t>
  </si>
  <si>
    <t>Income tax paid</t>
  </si>
  <si>
    <t>Net cash generated from operating activities</t>
  </si>
  <si>
    <t>Cash flows from investing activities</t>
  </si>
  <si>
    <t>Payment for purchase of</t>
  </si>
  <si>
    <t>property, plant and equipment</t>
  </si>
  <si>
    <t>Payment for purchase of right of use</t>
  </si>
  <si>
    <t>Payment for purchase of intangible assets</t>
  </si>
  <si>
    <t xml:space="preserve">Proceeds from interest income </t>
  </si>
  <si>
    <t>Payment for loans to subsidiary</t>
  </si>
  <si>
    <t>Net cash used in investing activities</t>
  </si>
  <si>
    <t>Statement of Cash Flows</t>
  </si>
  <si>
    <t>Cash flows from financing activities</t>
  </si>
  <si>
    <t>Proceeds from short-term loans</t>
  </si>
  <si>
    <t>from financial institutions</t>
  </si>
  <si>
    <t>Payments on short-term loans</t>
  </si>
  <si>
    <t>Payment for principal of lease liabilities</t>
  </si>
  <si>
    <t xml:space="preserve">Proceeds from long-term loans from  </t>
  </si>
  <si>
    <t>a financial institution</t>
  </si>
  <si>
    <t xml:space="preserve">Payment for long-term loans from  </t>
  </si>
  <si>
    <t>Net cash used in financing activities</t>
  </si>
  <si>
    <t>Net increase (decrease) in</t>
  </si>
  <si>
    <t>cash and cash equivalents</t>
  </si>
  <si>
    <t xml:space="preserve">Cash and cash equivalents  </t>
  </si>
  <si>
    <t>at the beginning of the year</t>
  </si>
  <si>
    <t xml:space="preserve">Cash and cash equivalents </t>
  </si>
  <si>
    <t>at the end of the year</t>
  </si>
  <si>
    <t>Non-cash items:</t>
  </si>
  <si>
    <t>- Increase in right-of-use assets under lease liabilities</t>
  </si>
  <si>
    <t>As at 31 December 2023</t>
  </si>
  <si>
    <t>2023</t>
  </si>
  <si>
    <t>For the year ended 31 December 2023</t>
  </si>
  <si>
    <t>Opening balance as at 1 January 2023</t>
  </si>
  <si>
    <t>Closing balance as at 31 December 2023</t>
  </si>
  <si>
    <r>
      <t xml:space="preserve">Liabilities and equity </t>
    </r>
    <r>
      <rPr>
        <sz val="10"/>
        <rFont val="Arial"/>
        <family val="2"/>
      </rPr>
      <t>(continued)</t>
    </r>
  </si>
  <si>
    <t>Losses on exchange rate, net</t>
  </si>
  <si>
    <t xml:space="preserve"> from financial institutions</t>
  </si>
  <si>
    <t>Short-term loans</t>
  </si>
  <si>
    <t>expense</t>
  </si>
  <si>
    <t>Expected credit losses (reversal)</t>
  </si>
  <si>
    <t>10.2</t>
  </si>
  <si>
    <t>Losses (Gains) on changes in fair value of derivative</t>
  </si>
  <si>
    <t>Losses from decrease in value of inventories (reversal)</t>
  </si>
  <si>
    <t>Losses (gains) on sale and write-off of equipment</t>
  </si>
  <si>
    <t>Proceeds from disposals of equipment</t>
  </si>
  <si>
    <t>Dividend payments</t>
  </si>
  <si>
    <t>Exchange gains (loses) on cash and cash equivalents</t>
  </si>
  <si>
    <t>- Dividend payables</t>
  </si>
  <si>
    <t>- Purchases of fixed assets on payables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</si>
</sst>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;\(#,##0\)"/>
    <numFmt numFmtId="165" formatCode="_(* #,##0.00_);_(* \(#,##0.00\);_(* &quot;-&quot;??_);_(@_)"/>
    <numFmt numFmtId="166" formatCode="#,##0;\(#,##0\);\-"/>
    <numFmt numFmtId="167" formatCode="#,##0.0;\(#,##0.0\)"/>
    <numFmt numFmtId="168" formatCode="#,##0.00;\(#,##0.00\)"/>
    <numFmt numFmtId="169" formatCode="#,##0.0;\(#,##0.0\);\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2"/>
      <name val="Times New Roman"/>
      <family val="1"/>
    </font>
    <font>
      <sz val="16"/>
      <name val="Angsana New"/>
      <family val="1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37" fontId="4" fillId="0" borderId="0"/>
    <xf numFmtId="0" fontId="5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8">
    <xf numFmtId="0" fontId="0" fillId="0" borderId="0" xfId="0"/>
    <xf numFmtId="164" fontId="3" fillId="0" borderId="0" xfId="0" applyNumberFormat="1" applyFont="1" applyAlignment="1">
      <alignment vertical="center"/>
    </xf>
    <xf numFmtId="164" fontId="6" fillId="0" borderId="0" xfId="2" applyNumberFormat="1" applyFont="1" applyAlignment="1">
      <alignment vertical="center"/>
    </xf>
    <xf numFmtId="166" fontId="3" fillId="0" borderId="0" xfId="3" applyNumberFormat="1" applyFont="1" applyFill="1" applyAlignment="1">
      <alignment vertical="center"/>
    </xf>
    <xf numFmtId="166" fontId="3" fillId="0" borderId="0" xfId="2" applyNumberFormat="1" applyFont="1" applyAlignment="1">
      <alignment vertical="center"/>
    </xf>
    <xf numFmtId="166" fontId="3" fillId="0" borderId="0" xfId="2" applyNumberFormat="1" applyFont="1" applyFill="1" applyAlignment="1">
      <alignment vertical="center"/>
    </xf>
    <xf numFmtId="164" fontId="3" fillId="0" borderId="0" xfId="2" applyNumberFormat="1" applyFont="1" applyAlignment="1">
      <alignment vertical="center"/>
    </xf>
    <xf numFmtId="164" fontId="6" fillId="0" borderId="1" xfId="2" applyNumberFormat="1" applyFont="1" applyBorder="1" applyAlignment="1">
      <alignment vertical="center"/>
    </xf>
    <xf numFmtId="166" fontId="3" fillId="0" borderId="1" xfId="3" applyNumberFormat="1" applyFont="1" applyFill="1" applyBorder="1" applyAlignment="1">
      <alignment vertical="center"/>
    </xf>
    <xf numFmtId="166" fontId="3" fillId="0" borderId="1" xfId="2" applyNumberFormat="1" applyFont="1" applyBorder="1" applyAlignment="1">
      <alignment vertical="center"/>
    </xf>
    <xf numFmtId="166" fontId="3" fillId="0" borderId="1" xfId="2" applyNumberFormat="1" applyFont="1" applyFill="1" applyBorder="1" applyAlignment="1">
      <alignment vertical="center"/>
    </xf>
    <xf numFmtId="166" fontId="3" fillId="0" borderId="0" xfId="3" applyNumberFormat="1" applyFont="1" applyFill="1" applyBorder="1" applyAlignment="1">
      <alignment vertical="center"/>
    </xf>
    <xf numFmtId="166" fontId="6" fillId="0" borderId="0" xfId="2" applyNumberFormat="1" applyFont="1" applyAlignment="1">
      <alignment vertical="center"/>
    </xf>
    <xf numFmtId="166" fontId="6" fillId="0" borderId="0" xfId="2" quotePrefix="1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166" fontId="6" fillId="0" borderId="0" xfId="2" quotePrefix="1" applyNumberFormat="1" applyFont="1" applyFill="1" applyAlignment="1">
      <alignment horizontal="right" vertical="center"/>
    </xf>
    <xf numFmtId="166" fontId="6" fillId="0" borderId="1" xfId="3" applyNumberFormat="1" applyFont="1" applyFill="1" applyBorder="1" applyAlignment="1">
      <alignment horizontal="right" vertical="center"/>
    </xf>
    <xf numFmtId="166" fontId="6" fillId="2" borderId="0" xfId="3" applyNumberFormat="1" applyFont="1" applyFill="1" applyBorder="1" applyAlignment="1">
      <alignment horizontal="right" vertical="center"/>
    </xf>
    <xf numFmtId="166" fontId="6" fillId="0" borderId="0" xfId="3" applyNumberFormat="1" applyFont="1" applyFill="1" applyBorder="1" applyAlignment="1">
      <alignment horizontal="right" vertical="center"/>
    </xf>
    <xf numFmtId="166" fontId="3" fillId="2" borderId="0" xfId="3" applyNumberFormat="1" applyFont="1" applyFill="1" applyAlignment="1">
      <alignment vertical="center"/>
    </xf>
    <xf numFmtId="166" fontId="3" fillId="2" borderId="0" xfId="2" applyNumberFormat="1" applyFont="1" applyFill="1" applyAlignment="1">
      <alignment vertical="center"/>
    </xf>
    <xf numFmtId="166" fontId="3" fillId="2" borderId="0" xfId="0" applyNumberFormat="1" applyFont="1" applyFill="1" applyAlignment="1">
      <alignment horizontal="right" vertical="center"/>
    </xf>
    <xf numFmtId="166" fontId="3" fillId="0" borderId="0" xfId="2" applyNumberFormat="1" applyFont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2" applyNumberFormat="1" applyFont="1" applyAlignment="1">
      <alignment horizontal="center"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2" borderId="0" xfId="3" applyNumberFormat="1" applyFont="1" applyFill="1" applyBorder="1" applyAlignment="1">
      <alignment horizontal="right" vertical="center"/>
    </xf>
    <xf numFmtId="166" fontId="3" fillId="0" borderId="0" xfId="3" applyNumberFormat="1" applyFont="1" applyFill="1" applyBorder="1" applyAlignment="1">
      <alignment horizontal="right" vertical="center"/>
    </xf>
    <xf numFmtId="166" fontId="3" fillId="2" borderId="0" xfId="2" applyNumberFormat="1" applyFont="1" applyFill="1" applyAlignment="1">
      <alignment horizontal="right" vertical="center"/>
    </xf>
    <xf numFmtId="166" fontId="3" fillId="0" borderId="0" xfId="2" applyNumberFormat="1" applyFont="1" applyFill="1" applyAlignment="1">
      <alignment horizontal="right" vertical="center"/>
    </xf>
    <xf numFmtId="166" fontId="3" fillId="2" borderId="1" xfId="2" applyNumberFormat="1" applyFont="1" applyFill="1" applyBorder="1" applyAlignment="1">
      <alignment horizontal="right" vertical="center"/>
    </xf>
    <xf numFmtId="166" fontId="3" fillId="0" borderId="1" xfId="2" applyNumberFormat="1" applyFont="1" applyFill="1" applyBorder="1" applyAlignment="1">
      <alignment horizontal="right" vertical="center"/>
    </xf>
    <xf numFmtId="166" fontId="3" fillId="2" borderId="0" xfId="3" applyNumberFormat="1" applyFont="1" applyFill="1" applyAlignment="1">
      <alignment horizontal="right" vertical="center"/>
    </xf>
    <xf numFmtId="166" fontId="3" fillId="0" borderId="0" xfId="3" applyNumberFormat="1" applyFont="1" applyFill="1" applyAlignment="1">
      <alignment horizontal="right" vertical="center"/>
    </xf>
    <xf numFmtId="166" fontId="3" fillId="2" borderId="1" xfId="3" applyNumberFormat="1" applyFont="1" applyFill="1" applyBorder="1" applyAlignment="1">
      <alignment horizontal="right" vertical="center"/>
    </xf>
    <xf numFmtId="166" fontId="3" fillId="0" borderId="1" xfId="3" applyNumberFormat="1" applyFont="1" applyFill="1" applyBorder="1" applyAlignment="1">
      <alignment horizontal="right" vertical="center"/>
    </xf>
    <xf numFmtId="166" fontId="3" fillId="2" borderId="3" xfId="3" applyNumberFormat="1" applyFont="1" applyFill="1" applyBorder="1" applyAlignment="1">
      <alignment horizontal="right" vertical="center"/>
    </xf>
    <xf numFmtId="166" fontId="3" fillId="0" borderId="3" xfId="3" applyNumberFormat="1" applyFont="1" applyFill="1" applyBorder="1" applyAlignment="1">
      <alignment horizontal="right" vertical="center"/>
    </xf>
    <xf numFmtId="166" fontId="6" fillId="0" borderId="0" xfId="3" applyNumberFormat="1" applyFont="1" applyFill="1" applyAlignment="1">
      <alignment vertical="center"/>
    </xf>
    <xf numFmtId="164" fontId="3" fillId="0" borderId="1" xfId="2" applyNumberFormat="1" applyFont="1" applyBorder="1" applyAlignment="1">
      <alignment vertical="center"/>
    </xf>
    <xf numFmtId="166" fontId="6" fillId="0" borderId="1" xfId="3" applyNumberFormat="1" applyFont="1" applyFill="1" applyBorder="1" applyAlignment="1">
      <alignment vertical="center"/>
    </xf>
    <xf numFmtId="166" fontId="3" fillId="2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3" fillId="2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7" fontId="3" fillId="0" borderId="0" xfId="2" applyNumberFormat="1" applyFont="1" applyAlignment="1">
      <alignment horizontal="left" vertical="center"/>
    </xf>
    <xf numFmtId="166" fontId="3" fillId="2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3" fillId="2" borderId="0" xfId="3" applyNumberFormat="1" applyFont="1" applyFill="1" applyBorder="1" applyAlignment="1">
      <alignment vertical="center"/>
    </xf>
    <xf numFmtId="166" fontId="3" fillId="2" borderId="3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3" fillId="2" borderId="3" xfId="2" applyNumberFormat="1" applyFont="1" applyFill="1" applyBorder="1" applyAlignment="1">
      <alignment horizontal="right" vertical="center"/>
    </xf>
    <xf numFmtId="166" fontId="3" fillId="0" borderId="3" xfId="2" applyNumberFormat="1" applyFont="1" applyFill="1" applyBorder="1" applyAlignment="1">
      <alignment horizontal="right" vertical="center"/>
    </xf>
    <xf numFmtId="166" fontId="6" fillId="0" borderId="0" xfId="2" applyNumberFormat="1" applyFont="1" applyFill="1" applyAlignment="1">
      <alignment vertical="center"/>
    </xf>
    <xf numFmtId="0" fontId="6" fillId="0" borderId="1" xfId="2" applyFont="1" applyBorder="1" applyAlignment="1">
      <alignment vertical="center"/>
    </xf>
    <xf numFmtId="166" fontId="6" fillId="0" borderId="1" xfId="2" applyNumberFormat="1" applyFont="1" applyBorder="1" applyAlignment="1">
      <alignment vertical="center"/>
    </xf>
    <xf numFmtId="166" fontId="6" fillId="0" borderId="1" xfId="2" applyNumberFormat="1" applyFont="1" applyFill="1" applyBorder="1" applyAlignment="1">
      <alignment vertical="center"/>
    </xf>
    <xf numFmtId="0" fontId="6" fillId="0" borderId="0" xfId="2" applyFont="1" applyAlignment="1">
      <alignment vertical="center"/>
    </xf>
    <xf numFmtId="166" fontId="3" fillId="2" borderId="1" xfId="0" quotePrefix="1" applyNumberFormat="1" applyFont="1" applyFill="1" applyBorder="1" applyAlignment="1">
      <alignment horizontal="right" vertical="center"/>
    </xf>
    <xf numFmtId="166" fontId="3" fillId="0" borderId="1" xfId="0" quotePrefix="1" applyNumberFormat="1" applyFont="1" applyFill="1" applyBorder="1" applyAlignment="1">
      <alignment horizontal="right" vertical="center"/>
    </xf>
    <xf numFmtId="166" fontId="3" fillId="2" borderId="0" xfId="2" quotePrefix="1" applyNumberFormat="1" applyFont="1" applyFill="1" applyAlignment="1">
      <alignment horizontal="right" vertical="center"/>
    </xf>
    <xf numFmtId="166" fontId="3" fillId="0" borderId="0" xfId="2" quotePrefix="1" applyNumberFormat="1" applyFont="1" applyFill="1" applyAlignment="1">
      <alignment horizontal="right" vertical="center"/>
    </xf>
    <xf numFmtId="166" fontId="3" fillId="2" borderId="1" xfId="2" quotePrefix="1" applyNumberFormat="1" applyFont="1" applyFill="1" applyBorder="1" applyAlignment="1">
      <alignment horizontal="right" vertical="center"/>
    </xf>
    <xf numFmtId="166" fontId="3" fillId="0" borderId="1" xfId="2" quotePrefix="1" applyNumberFormat="1" applyFont="1" applyFill="1" applyBorder="1" applyAlignment="1">
      <alignment horizontal="right" vertical="center"/>
    </xf>
    <xf numFmtId="166" fontId="3" fillId="2" borderId="3" xfId="2" quotePrefix="1" applyNumberFormat="1" applyFont="1" applyFill="1" applyBorder="1" applyAlignment="1">
      <alignment horizontal="right" vertical="center"/>
    </xf>
    <xf numFmtId="166" fontId="3" fillId="0" borderId="3" xfId="2" quotePrefix="1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168" fontId="3" fillId="2" borderId="3" xfId="0" applyNumberFormat="1" applyFont="1" applyFill="1" applyBorder="1" applyAlignment="1">
      <alignment horizontal="right" vertical="center"/>
    </xf>
    <xf numFmtId="168" fontId="3" fillId="0" borderId="0" xfId="2" applyNumberFormat="1" applyFont="1" applyAlignment="1">
      <alignment horizontal="right" vertical="center"/>
    </xf>
    <xf numFmtId="168" fontId="3" fillId="0" borderId="3" xfId="0" applyNumberFormat="1" applyFont="1" applyFill="1" applyBorder="1" applyAlignment="1">
      <alignment horizontal="right" vertical="center"/>
    </xf>
    <xf numFmtId="168" fontId="3" fillId="0" borderId="0" xfId="2" applyNumberFormat="1" applyFont="1" applyFill="1" applyAlignment="1">
      <alignment horizontal="right" vertical="center"/>
    </xf>
    <xf numFmtId="166" fontId="3" fillId="0" borderId="1" xfId="2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vertical="center"/>
    </xf>
    <xf numFmtId="169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69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9" fontId="6" fillId="0" borderId="0" xfId="0" quotePrefix="1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9" fontId="6" fillId="0" borderId="1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9" fontId="6" fillId="0" borderId="0" xfId="0" applyNumberFormat="1" applyFont="1" applyFill="1" applyAlignment="1">
      <alignment horizontal="right" vertical="center"/>
    </xf>
    <xf numFmtId="169" fontId="6" fillId="0" borderId="0" xfId="0" applyNumberFormat="1" applyFont="1" applyFill="1" applyAlignment="1">
      <alignment horizontal="center" vertical="center"/>
    </xf>
    <xf numFmtId="0" fontId="6" fillId="0" borderId="0" xfId="0" quotePrefix="1" applyFont="1" applyAlignment="1">
      <alignment vertical="center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6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164" fontId="6" fillId="0" borderId="0" xfId="2" applyNumberFormat="1" applyFont="1" applyAlignment="1">
      <alignment horizontal="right" vertical="center"/>
    </xf>
    <xf numFmtId="166" fontId="3" fillId="0" borderId="0" xfId="2" applyNumberFormat="1" applyFont="1" applyAlignment="1">
      <alignment horizontal="right" wrapText="1"/>
    </xf>
    <xf numFmtId="166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Alignment="1">
      <alignment horizontal="right" vertical="center"/>
    </xf>
    <xf numFmtId="166" fontId="3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right" vertical="center" wrapText="1"/>
    </xf>
    <xf numFmtId="37" fontId="3" fillId="0" borderId="0" xfId="4" applyFont="1" applyAlignment="1">
      <alignment vertical="center"/>
    </xf>
    <xf numFmtId="0" fontId="3" fillId="0" borderId="0" xfId="5" applyFont="1" applyAlignment="1">
      <alignment vertical="center"/>
    </xf>
    <xf numFmtId="164" fontId="6" fillId="0" borderId="0" xfId="6" applyNumberFormat="1" applyFont="1" applyAlignment="1">
      <alignment vertical="center"/>
    </xf>
    <xf numFmtId="166" fontId="3" fillId="2" borderId="0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166" fontId="3" fillId="2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horizontal="right" vertical="center"/>
    </xf>
    <xf numFmtId="0" fontId="3" fillId="0" borderId="0" xfId="2" applyFont="1" applyAlignment="1">
      <alignment vertical="center"/>
    </xf>
    <xf numFmtId="37" fontId="6" fillId="0" borderId="0" xfId="4" applyFont="1" applyAlignment="1">
      <alignment vertical="center"/>
    </xf>
    <xf numFmtId="0" fontId="7" fillId="0" borderId="0" xfId="0" applyFont="1"/>
    <xf numFmtId="166" fontId="3" fillId="0" borderId="0" xfId="7" applyNumberFormat="1" applyFont="1" applyFill="1" applyAlignment="1">
      <alignment vertical="center"/>
    </xf>
    <xf numFmtId="166" fontId="3" fillId="0" borderId="0" xfId="8" applyNumberFormat="1" applyFont="1" applyFill="1" applyAlignment="1">
      <alignment vertical="center"/>
    </xf>
    <xf numFmtId="0" fontId="3" fillId="0" borderId="1" xfId="2" applyFont="1" applyBorder="1" applyAlignment="1">
      <alignment vertical="center"/>
    </xf>
    <xf numFmtId="166" fontId="3" fillId="0" borderId="0" xfId="8" applyNumberFormat="1" applyFont="1" applyFill="1" applyBorder="1" applyAlignment="1">
      <alignment horizontal="right" vertical="center"/>
    </xf>
    <xf numFmtId="0" fontId="7" fillId="0" borderId="0" xfId="0" applyFont="1" applyFill="1"/>
    <xf numFmtId="166" fontId="3" fillId="2" borderId="3" xfId="1" applyNumberFormat="1" applyFont="1" applyFill="1" applyBorder="1" applyAlignment="1">
      <alignment horizontal="right" vertical="center"/>
    </xf>
    <xf numFmtId="166" fontId="3" fillId="0" borderId="3" xfId="1" applyNumberFormat="1" applyFont="1" applyFill="1" applyBorder="1" applyAlignment="1">
      <alignment horizontal="right" vertical="center"/>
    </xf>
    <xf numFmtId="164" fontId="3" fillId="0" borderId="0" xfId="2" applyNumberFormat="1" applyFont="1" applyAlignment="1">
      <alignment horizontal="justify" vertical="center" wrapText="1"/>
    </xf>
    <xf numFmtId="166" fontId="3" fillId="0" borderId="0" xfId="2" applyNumberFormat="1" applyFont="1" applyFill="1" applyAlignment="1">
      <alignment horizontal="right" vertical="center" wrapText="1"/>
    </xf>
    <xf numFmtId="166" fontId="3" fillId="0" borderId="0" xfId="2" applyNumberFormat="1" applyFont="1" applyAlignment="1">
      <alignment horizontal="justify" vertical="center" wrapText="1"/>
    </xf>
    <xf numFmtId="164" fontId="3" fillId="0" borderId="0" xfId="2" quotePrefix="1" applyNumberFormat="1" applyFont="1" applyAlignment="1">
      <alignment vertical="center"/>
    </xf>
    <xf numFmtId="166" fontId="3" fillId="0" borderId="0" xfId="1" applyNumberFormat="1" applyFont="1" applyFill="1" applyAlignment="1">
      <alignment vertical="center"/>
    </xf>
    <xf numFmtId="169" fontId="6" fillId="0" borderId="1" xfId="0" applyNumberFormat="1" applyFont="1" applyBorder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6" fillId="0" borderId="0" xfId="2" applyNumberFormat="1" applyFont="1" applyFill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167" fontId="3" fillId="0" borderId="0" xfId="2" applyNumberFormat="1" applyFont="1" applyFill="1" applyAlignment="1">
      <alignment horizontal="center" vertical="center"/>
    </xf>
    <xf numFmtId="167" fontId="3" fillId="0" borderId="1" xfId="2" applyNumberFormat="1" applyFont="1" applyFill="1" applyBorder="1" applyAlignment="1">
      <alignment horizontal="center" vertical="center"/>
    </xf>
    <xf numFmtId="164" fontId="3" fillId="0" borderId="0" xfId="2" applyNumberFormat="1" applyFont="1" applyFill="1" applyAlignment="1">
      <alignment horizontal="justify" vertical="center" wrapText="1"/>
    </xf>
    <xf numFmtId="164" fontId="3" fillId="0" borderId="0" xfId="2" applyNumberFormat="1" applyFont="1" applyFill="1" applyAlignment="1">
      <alignment horizontal="center" vertical="center" wrapText="1"/>
    </xf>
    <xf numFmtId="169" fontId="3" fillId="0" borderId="0" xfId="0" applyNumberFormat="1" applyFont="1" applyFill="1" applyAlignment="1">
      <alignment vertical="center"/>
    </xf>
    <xf numFmtId="169" fontId="6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horizontal="center" vertical="center"/>
    </xf>
    <xf numFmtId="164" fontId="6" fillId="0" borderId="0" xfId="2" applyNumberFormat="1" applyFont="1" applyFill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4" fontId="3" fillId="0" borderId="0" xfId="2" quotePrefix="1" applyNumberFormat="1" applyFont="1" applyFill="1" applyAlignment="1">
      <alignment horizontal="center" vertical="center"/>
    </xf>
    <xf numFmtId="168" fontId="3" fillId="0" borderId="0" xfId="0" applyNumberFormat="1" applyFont="1" applyFill="1" applyBorder="1" applyAlignment="1">
      <alignment horizontal="right" vertical="center"/>
    </xf>
    <xf numFmtId="37" fontId="3" fillId="0" borderId="0" xfId="4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164" fontId="3" fillId="0" borderId="0" xfId="2" quotePrefix="1" applyNumberFormat="1" applyFont="1" applyFill="1" applyAlignment="1">
      <alignment vertical="center"/>
    </xf>
    <xf numFmtId="0" fontId="3" fillId="0" borderId="0" xfId="0" quotePrefix="1" applyFont="1" applyFill="1" applyAlignment="1">
      <alignment horizontal="left" vertical="center"/>
    </xf>
    <xf numFmtId="166" fontId="3" fillId="2" borderId="0" xfId="1" applyNumberFormat="1" applyFont="1" applyFill="1" applyAlignment="1">
      <alignment horizontal="right"/>
    </xf>
    <xf numFmtId="166" fontId="3" fillId="2" borderId="0" xfId="7" applyNumberFormat="1" applyFont="1" applyFill="1" applyAlignment="1">
      <alignment vertical="center"/>
    </xf>
    <xf numFmtId="0" fontId="7" fillId="2" borderId="0" xfId="0" applyFont="1" applyFill="1"/>
    <xf numFmtId="166" fontId="3" fillId="2" borderId="0" xfId="2" applyNumberFormat="1" applyFont="1" applyFill="1" applyAlignment="1">
      <alignment horizontal="right" vertical="center" wrapText="1"/>
    </xf>
    <xf numFmtId="166" fontId="6" fillId="0" borderId="0" xfId="3" applyNumberFormat="1" applyFont="1" applyFill="1" applyAlignment="1">
      <alignment horizontal="center" vertical="center"/>
    </xf>
    <xf numFmtId="166" fontId="6" fillId="0" borderId="0" xfId="2" applyNumberFormat="1" applyFont="1" applyAlignment="1">
      <alignment horizontal="center" vertical="center"/>
    </xf>
    <xf numFmtId="166" fontId="6" fillId="0" borderId="1" xfId="2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69" fontId="6" fillId="0" borderId="2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</cellXfs>
  <cellStyles count="9">
    <cellStyle name="Comma" xfId="1" builtinId="3"/>
    <cellStyle name="Comma 3 2" xfId="3" xr:uid="{CACC5F81-28A7-4EA7-A91A-7EDA11CD7607}"/>
    <cellStyle name="Comma 3 2 2" xfId="8" xr:uid="{49B175F9-76BB-43AE-AF11-22FB0B2999CF}"/>
    <cellStyle name="Comma 4" xfId="7" xr:uid="{C465DA4B-6259-41E0-AE44-F9A0FFAC2899}"/>
    <cellStyle name="Normal" xfId="0" builtinId="0"/>
    <cellStyle name="Normal 3" xfId="2" xr:uid="{C5D6FB9E-6DAF-49D3-A9CE-FD364E7155D8}"/>
    <cellStyle name="Normal_Maxxis Internation 311207" xfId="6" xr:uid="{57D44152-E3A0-47D3-870F-22643EFB28B3}"/>
    <cellStyle name="Normal_Sheet1_งบการเงิน MP-RK รวม Y'49" xfId="5" xr:uid="{F13AA32C-BA80-4714-B681-41A8978C3F7D}"/>
    <cellStyle name="pwstyle" xfId="4" xr:uid="{5F29AD19-CB9D-4A0B-9F12-9C4B6196A044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999cf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hfy\JHLIM05\WINDOWS\TEMP\LRA%20Schd%2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LS107\DATA01\DATA\Gdf\GDFB\cflow&amp;financing\99ma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S3KOOQW1\PROJECT2004\MEGICIAN\TU-2003-98\TU-2003\TU-2003\DELTA-5\Del-2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ccounting/ACCT/JE/ORACLE%20EOM%20JE/TUI_TUFP%20JE/802%20TUI%20ME%20Int%20$40M_S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Behaviour_THB Only "/>
      <sheetName val="Index"/>
      <sheetName val="B-Note 2"/>
      <sheetName val="FNDWRR"/>
      <sheetName val="Legend"/>
      <sheetName val="Client's List"/>
      <sheetName val="By Sec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RA"/>
      <sheetName val="Recon"/>
      <sheetName val="gain"/>
      <sheetName val="Inv Inc"/>
      <sheetName val="MIC"/>
      <sheetName val="NewMIC"/>
      <sheetName val="VL"/>
      <sheetName val="TN"/>
      <sheetName val="ND"/>
      <sheetName val="事業計画"/>
      <sheetName val="投資計画"/>
      <sheetName val="人員計画"/>
      <sheetName val="売上・比例計画"/>
      <sheetName val="MENU"/>
      <sheetName val="Accure"/>
      <sheetName val="10-1 Media"/>
      <sheetName val="10-cut"/>
      <sheetName val="reuters"/>
      <sheetName val="LLC_NPL ratios"/>
      <sheetName val="LRA Schd 03"/>
      <sheetName val="list SL-MC"/>
      <sheetName val="Details"/>
      <sheetName val="Annex B List"/>
      <sheetName val="Annex C List"/>
      <sheetName val="Read-Only"/>
      <sheetName val="Behaviour_THB Only "/>
      <sheetName val="Headcount &amp; PCs Basis"/>
      <sheetName val="1999cf"/>
      <sheetName val="Table"/>
      <sheetName val="Booth"/>
      <sheetName val="Master"/>
      <sheetName val="PL Oracle"/>
      <sheetName val="Master (2)"/>
      <sheetName val="Ref"/>
      <sheetName val="Legend"/>
      <sheetName val="Impact allocation"/>
      <sheetName val="Reference"/>
      <sheetName val="Inv_Inc"/>
      <sheetName val="LLC_NPL_ratios"/>
      <sheetName val="LRA_Schd_03"/>
      <sheetName val="list_SL-MC"/>
      <sheetName val="Annex_B_List"/>
      <sheetName val="Annex_C_List"/>
      <sheetName val="Behaviour_THB_Only_"/>
      <sheetName val="Headcount_&amp;_PCs_Basis"/>
      <sheetName val="PL_Oracle"/>
      <sheetName val="Master_(2)"/>
      <sheetName val="Impact_allocation"/>
      <sheetName val="2019_Parameter"/>
      <sheetName val="Parameter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9cf"/>
      <sheetName val="LRA"/>
      <sheetName val="事業計画"/>
      <sheetName val="投資計画"/>
      <sheetName val="人員計画"/>
      <sheetName val="売上・比例計画"/>
      <sheetName val="MENU"/>
      <sheetName val="FS"/>
      <sheetName val="Annex B List"/>
      <sheetName val="Behaviour_THB Only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  <sheetName val="1999cf"/>
      <sheetName val="LRA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BneLog"/>
      <sheetName val="Sheet1"/>
      <sheetName val="J E - 801"/>
      <sheetName val="Wire Instruction"/>
      <sheetName val="New 20M_001-2013"/>
      <sheetName val="New 20M_002-2013"/>
      <sheetName val="New 4M_003-2013 closed"/>
      <sheetName val="44M_004-2012 Replacement"/>
      <sheetName val="TUF Calculation"/>
      <sheetName val="20M_003-2010"/>
      <sheetName val="15M_004-2010"/>
      <sheetName val="9M_001-2012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82CA0-4EE7-46CF-B917-97E43349B6FA}">
  <dimension ref="A1:K156"/>
  <sheetViews>
    <sheetView topLeftCell="A146" zoomScale="110" zoomScaleNormal="110" zoomScaleSheetLayoutView="80" workbookViewId="0">
      <selection activeCell="E164" sqref="E164"/>
    </sheetView>
  </sheetViews>
  <sheetFormatPr defaultColWidth="0.5703125" defaultRowHeight="16.5" customHeight="1" x14ac:dyDescent="0.25"/>
  <cols>
    <col min="1" max="1" width="1.42578125" style="6" customWidth="1"/>
    <col min="2" max="2" width="33.5703125" style="6" customWidth="1"/>
    <col min="3" max="3" width="5.42578125" style="157" customWidth="1"/>
    <col min="4" max="4" width="0.5703125" style="6" customWidth="1"/>
    <col min="5" max="5" width="13.42578125" style="3" customWidth="1"/>
    <col min="6" max="6" width="0.5703125" style="4" customWidth="1"/>
    <col min="7" max="7" width="13.42578125" style="3" customWidth="1"/>
    <col min="8" max="8" width="0.5703125" style="4" customWidth="1"/>
    <col min="9" max="9" width="13.42578125" style="4" customWidth="1"/>
    <col min="10" max="10" width="0.5703125" style="4" customWidth="1"/>
    <col min="11" max="11" width="13.42578125" style="5" customWidth="1"/>
    <col min="12" max="82" width="10.5703125" style="6" customWidth="1"/>
    <col min="83" max="16384" width="0.5703125" style="6"/>
  </cols>
  <sheetData>
    <row r="1" spans="1:11" ht="16.5" customHeight="1" x14ac:dyDescent="0.25">
      <c r="A1" s="2" t="s">
        <v>0</v>
      </c>
      <c r="B1" s="2"/>
      <c r="C1" s="159"/>
      <c r="D1" s="2"/>
    </row>
    <row r="2" spans="1:11" ht="16.5" customHeight="1" x14ac:dyDescent="0.25">
      <c r="A2" s="2" t="s">
        <v>1</v>
      </c>
      <c r="B2" s="2"/>
      <c r="C2" s="159"/>
      <c r="D2" s="2"/>
    </row>
    <row r="3" spans="1:11" ht="16.5" customHeight="1" x14ac:dyDescent="0.25">
      <c r="A3" s="7" t="s">
        <v>177</v>
      </c>
      <c r="B3" s="7"/>
      <c r="C3" s="160"/>
      <c r="D3" s="7"/>
      <c r="E3" s="8"/>
      <c r="F3" s="9"/>
      <c r="G3" s="8"/>
      <c r="H3" s="9"/>
      <c r="I3" s="9"/>
      <c r="J3" s="9"/>
      <c r="K3" s="10"/>
    </row>
    <row r="4" spans="1:11" ht="16.5" customHeight="1" x14ac:dyDescent="0.25">
      <c r="A4" s="2"/>
      <c r="B4" s="2"/>
      <c r="C4" s="159"/>
      <c r="D4" s="2"/>
      <c r="E4" s="11"/>
      <c r="G4" s="11"/>
    </row>
    <row r="6" spans="1:11" ht="16.5" customHeight="1" x14ac:dyDescent="0.25">
      <c r="E6" s="181" t="s">
        <v>2</v>
      </c>
      <c r="F6" s="181"/>
      <c r="G6" s="181"/>
      <c r="I6" s="182" t="s">
        <v>3</v>
      </c>
      <c r="J6" s="182"/>
      <c r="K6" s="182"/>
    </row>
    <row r="7" spans="1:11" ht="16.5" customHeight="1" x14ac:dyDescent="0.25">
      <c r="C7" s="159"/>
      <c r="E7" s="183" t="s">
        <v>4</v>
      </c>
      <c r="F7" s="183"/>
      <c r="G7" s="183"/>
      <c r="H7" s="12"/>
      <c r="I7" s="183" t="s">
        <v>4</v>
      </c>
      <c r="J7" s="183"/>
      <c r="K7" s="183"/>
    </row>
    <row r="8" spans="1:11" ht="16.5" customHeight="1" x14ac:dyDescent="0.25">
      <c r="C8" s="159"/>
      <c r="E8" s="13" t="s">
        <v>178</v>
      </c>
      <c r="F8" s="14"/>
      <c r="G8" s="15" t="s">
        <v>5</v>
      </c>
      <c r="H8" s="14"/>
      <c r="I8" s="13" t="s">
        <v>178</v>
      </c>
      <c r="J8" s="14"/>
      <c r="K8" s="15" t="s">
        <v>5</v>
      </c>
    </row>
    <row r="9" spans="1:11" ht="16.5" customHeight="1" x14ac:dyDescent="0.25">
      <c r="C9" s="160" t="s">
        <v>6</v>
      </c>
      <c r="E9" s="16" t="s">
        <v>7</v>
      </c>
      <c r="F9" s="14"/>
      <c r="G9" s="16" t="s">
        <v>7</v>
      </c>
      <c r="H9" s="14"/>
      <c r="I9" s="16" t="s">
        <v>7</v>
      </c>
      <c r="J9" s="14"/>
      <c r="K9" s="16" t="s">
        <v>7</v>
      </c>
    </row>
    <row r="10" spans="1:11" ht="16.5" customHeight="1" x14ac:dyDescent="0.25">
      <c r="C10" s="159"/>
      <c r="E10" s="17"/>
      <c r="F10" s="14"/>
      <c r="G10" s="18"/>
      <c r="H10" s="14"/>
      <c r="I10" s="17"/>
      <c r="J10" s="14"/>
      <c r="K10" s="18"/>
    </row>
    <row r="11" spans="1:11" ht="16.5" customHeight="1" x14ac:dyDescent="0.25">
      <c r="A11" s="2" t="s">
        <v>8</v>
      </c>
      <c r="B11" s="2"/>
      <c r="C11" s="159"/>
      <c r="D11" s="2"/>
      <c r="E11" s="19"/>
      <c r="I11" s="20"/>
    </row>
    <row r="12" spans="1:11" ht="16.5" customHeight="1" x14ac:dyDescent="0.25">
      <c r="A12" s="2"/>
      <c r="B12" s="2"/>
      <c r="C12" s="159"/>
      <c r="D12" s="2"/>
      <c r="E12" s="19"/>
      <c r="I12" s="20"/>
    </row>
    <row r="13" spans="1:11" ht="16.5" customHeight="1" x14ac:dyDescent="0.25">
      <c r="A13" s="2" t="s">
        <v>9</v>
      </c>
      <c r="B13" s="2"/>
      <c r="C13" s="159"/>
      <c r="D13" s="2"/>
      <c r="E13" s="19"/>
      <c r="I13" s="20"/>
    </row>
    <row r="14" spans="1:11" ht="16.5" customHeight="1" x14ac:dyDescent="0.25">
      <c r="A14" s="2"/>
      <c r="B14" s="2"/>
      <c r="E14" s="19"/>
      <c r="I14" s="20"/>
    </row>
    <row r="15" spans="1:11" ht="16.5" customHeight="1" x14ac:dyDescent="0.25">
      <c r="A15" s="6" t="s">
        <v>10</v>
      </c>
      <c r="C15" s="157">
        <v>9</v>
      </c>
      <c r="E15" s="21">
        <v>32234248</v>
      </c>
      <c r="F15" s="22"/>
      <c r="G15" s="23">
        <v>235773992</v>
      </c>
      <c r="H15" s="22"/>
      <c r="I15" s="21">
        <v>28747149</v>
      </c>
      <c r="J15" s="22"/>
      <c r="K15" s="23">
        <v>231632659</v>
      </c>
    </row>
    <row r="16" spans="1:11" ht="16.5" customHeight="1" x14ac:dyDescent="0.25">
      <c r="A16" s="6" t="s">
        <v>11</v>
      </c>
      <c r="C16" s="157">
        <v>10</v>
      </c>
      <c r="E16" s="21">
        <v>300929536</v>
      </c>
      <c r="F16" s="22"/>
      <c r="G16" s="23">
        <v>140595402</v>
      </c>
      <c r="H16" s="22"/>
      <c r="I16" s="21">
        <v>298001365</v>
      </c>
      <c r="J16" s="24"/>
      <c r="K16" s="23">
        <v>138797364</v>
      </c>
    </row>
    <row r="17" spans="1:11" ht="16.5" customHeight="1" x14ac:dyDescent="0.25">
      <c r="A17" s="6" t="s">
        <v>12</v>
      </c>
      <c r="C17" s="157" t="s">
        <v>13</v>
      </c>
      <c r="E17" s="21">
        <v>5208148</v>
      </c>
      <c r="F17" s="22"/>
      <c r="G17" s="23">
        <v>11828542</v>
      </c>
      <c r="H17" s="22"/>
      <c r="I17" s="21">
        <v>5208148</v>
      </c>
      <c r="J17" s="24"/>
      <c r="K17" s="23">
        <v>11828542</v>
      </c>
    </row>
    <row r="18" spans="1:11" ht="16.5" customHeight="1" x14ac:dyDescent="0.25">
      <c r="A18" s="6" t="s">
        <v>14</v>
      </c>
      <c r="C18" s="161">
        <v>32.6</v>
      </c>
      <c r="E18" s="21">
        <v>0</v>
      </c>
      <c r="F18" s="22"/>
      <c r="G18" s="23">
        <v>0</v>
      </c>
      <c r="H18" s="22"/>
      <c r="I18" s="21">
        <v>7000000</v>
      </c>
      <c r="J18" s="24"/>
      <c r="K18" s="23">
        <v>7000000</v>
      </c>
    </row>
    <row r="19" spans="1:11" ht="16.5" customHeight="1" x14ac:dyDescent="0.25">
      <c r="A19" s="6" t="s">
        <v>15</v>
      </c>
      <c r="C19" s="157">
        <v>12</v>
      </c>
      <c r="E19" s="21">
        <v>486575362</v>
      </c>
      <c r="F19" s="22"/>
      <c r="G19" s="23">
        <v>154346825</v>
      </c>
      <c r="H19" s="22"/>
      <c r="I19" s="21">
        <v>484961897</v>
      </c>
      <c r="J19" s="22"/>
      <c r="K19" s="23">
        <v>153085334</v>
      </c>
    </row>
    <row r="20" spans="1:11" ht="16.5" customHeight="1" x14ac:dyDescent="0.25">
      <c r="A20" s="6" t="s">
        <v>16</v>
      </c>
      <c r="C20" s="157">
        <v>13</v>
      </c>
      <c r="E20" s="25">
        <v>18264251</v>
      </c>
      <c r="F20" s="22"/>
      <c r="G20" s="26">
        <v>11319483</v>
      </c>
      <c r="H20" s="22"/>
      <c r="I20" s="25">
        <v>18181586</v>
      </c>
      <c r="J20" s="22"/>
      <c r="K20" s="26">
        <v>11084236</v>
      </c>
    </row>
    <row r="21" spans="1:11" ht="16.5" customHeight="1" x14ac:dyDescent="0.25">
      <c r="E21" s="27"/>
      <c r="F21" s="22"/>
      <c r="G21" s="28"/>
      <c r="H21" s="22"/>
      <c r="I21" s="29"/>
      <c r="J21" s="22"/>
      <c r="K21" s="30"/>
    </row>
    <row r="22" spans="1:11" ht="16.5" customHeight="1" x14ac:dyDescent="0.25">
      <c r="A22" s="2" t="s">
        <v>17</v>
      </c>
      <c r="E22" s="31">
        <f>SUM(E15:E20)</f>
        <v>843211545</v>
      </c>
      <c r="F22" s="22"/>
      <c r="G22" s="32">
        <f>SUM(G15:G20)</f>
        <v>553864244</v>
      </c>
      <c r="H22" s="22"/>
      <c r="I22" s="31">
        <f>SUM(I15:I20)</f>
        <v>842100145</v>
      </c>
      <c r="J22" s="22"/>
      <c r="K22" s="32">
        <f>SUM(K15:K20)</f>
        <v>553428135</v>
      </c>
    </row>
    <row r="23" spans="1:11" ht="16.5" customHeight="1" x14ac:dyDescent="0.25">
      <c r="E23" s="33"/>
      <c r="F23" s="22"/>
      <c r="G23" s="34"/>
      <c r="H23" s="22"/>
      <c r="I23" s="29"/>
      <c r="J23" s="22"/>
      <c r="K23" s="30"/>
    </row>
    <row r="24" spans="1:11" ht="16.5" customHeight="1" x14ac:dyDescent="0.25">
      <c r="A24" s="2" t="s">
        <v>18</v>
      </c>
      <c r="B24" s="2"/>
      <c r="E24" s="33"/>
      <c r="F24" s="22"/>
      <c r="G24" s="34"/>
      <c r="H24" s="22"/>
      <c r="I24" s="29"/>
      <c r="J24" s="22"/>
      <c r="K24" s="30"/>
    </row>
    <row r="25" spans="1:11" ht="16.5" customHeight="1" x14ac:dyDescent="0.25">
      <c r="A25" s="2"/>
      <c r="B25" s="2"/>
      <c r="E25" s="33"/>
      <c r="F25" s="22"/>
      <c r="G25" s="34"/>
      <c r="H25" s="22"/>
      <c r="I25" s="29"/>
      <c r="J25" s="22"/>
      <c r="K25" s="30"/>
    </row>
    <row r="26" spans="1:11" ht="16.5" customHeight="1" x14ac:dyDescent="0.25">
      <c r="A26" s="6" t="s">
        <v>19</v>
      </c>
      <c r="C26" s="157">
        <v>14</v>
      </c>
      <c r="E26" s="21">
        <v>5783700</v>
      </c>
      <c r="F26" s="34"/>
      <c r="G26" s="23">
        <v>5783700</v>
      </c>
      <c r="H26" s="34"/>
      <c r="I26" s="21">
        <v>783700</v>
      </c>
      <c r="J26" s="34"/>
      <c r="K26" s="23">
        <v>783700</v>
      </c>
    </row>
    <row r="27" spans="1:11" ht="16.5" customHeight="1" x14ac:dyDescent="0.25">
      <c r="A27" s="6" t="s">
        <v>20</v>
      </c>
      <c r="C27" s="157">
        <v>15</v>
      </c>
      <c r="E27" s="21">
        <v>0</v>
      </c>
      <c r="F27" s="34"/>
      <c r="G27" s="23">
        <v>0</v>
      </c>
      <c r="H27" s="34"/>
      <c r="I27" s="21">
        <v>7369971</v>
      </c>
      <c r="J27" s="34"/>
      <c r="K27" s="23">
        <v>7369971</v>
      </c>
    </row>
    <row r="28" spans="1:11" ht="16.5" customHeight="1" x14ac:dyDescent="0.25">
      <c r="A28" s="6" t="s">
        <v>21</v>
      </c>
      <c r="C28" s="157">
        <v>16</v>
      </c>
      <c r="E28" s="21">
        <v>1101951564</v>
      </c>
      <c r="F28" s="34"/>
      <c r="G28" s="23">
        <v>922523919</v>
      </c>
      <c r="H28" s="34"/>
      <c r="I28" s="21">
        <v>1101466064</v>
      </c>
      <c r="J28" s="34"/>
      <c r="K28" s="23">
        <v>921891332</v>
      </c>
    </row>
    <row r="29" spans="1:11" ht="16.5" customHeight="1" x14ac:dyDescent="0.25">
      <c r="A29" s="6" t="s">
        <v>22</v>
      </c>
      <c r="C29" s="157">
        <v>17</v>
      </c>
      <c r="E29" s="21">
        <v>20674837</v>
      </c>
      <c r="F29" s="34"/>
      <c r="G29" s="23">
        <v>24757763</v>
      </c>
      <c r="H29" s="34"/>
      <c r="I29" s="21">
        <v>20070998</v>
      </c>
      <c r="J29" s="34"/>
      <c r="K29" s="23">
        <v>23952831</v>
      </c>
    </row>
    <row r="30" spans="1:11" ht="16.5" customHeight="1" x14ac:dyDescent="0.25">
      <c r="A30" s="6" t="s">
        <v>23</v>
      </c>
      <c r="C30" s="157">
        <v>18</v>
      </c>
      <c r="E30" s="21">
        <v>1427222</v>
      </c>
      <c r="F30" s="34"/>
      <c r="G30" s="23">
        <v>1608877</v>
      </c>
      <c r="H30" s="34"/>
      <c r="I30" s="21">
        <v>1250702</v>
      </c>
      <c r="J30" s="34"/>
      <c r="K30" s="23">
        <v>1398877</v>
      </c>
    </row>
    <row r="31" spans="1:11" ht="16.5" customHeight="1" x14ac:dyDescent="0.25">
      <c r="A31" s="6" t="s">
        <v>24</v>
      </c>
      <c r="C31" s="157">
        <v>19</v>
      </c>
      <c r="E31" s="25">
        <v>5107825</v>
      </c>
      <c r="F31" s="34"/>
      <c r="G31" s="26">
        <v>2407624</v>
      </c>
      <c r="H31" s="34"/>
      <c r="I31" s="25">
        <v>5107825</v>
      </c>
      <c r="J31" s="34"/>
      <c r="K31" s="26">
        <v>2407624</v>
      </c>
    </row>
    <row r="32" spans="1:11" ht="16.5" customHeight="1" x14ac:dyDescent="0.25">
      <c r="E32" s="27"/>
      <c r="F32" s="22"/>
      <c r="G32" s="28"/>
      <c r="H32" s="22"/>
      <c r="I32" s="29"/>
      <c r="J32" s="22"/>
      <c r="K32" s="30"/>
    </row>
    <row r="33" spans="1:11" ht="16.5" customHeight="1" x14ac:dyDescent="0.25">
      <c r="A33" s="2" t="s">
        <v>25</v>
      </c>
      <c r="E33" s="35">
        <f>SUM(E26:E32)</f>
        <v>1134945148</v>
      </c>
      <c r="F33" s="22"/>
      <c r="G33" s="36">
        <f>SUM(G26:G32)</f>
        <v>957081883</v>
      </c>
      <c r="H33" s="28"/>
      <c r="I33" s="35">
        <f>SUM(I26:I32)</f>
        <v>1136049260</v>
      </c>
      <c r="J33" s="22"/>
      <c r="K33" s="36">
        <f>SUM(K26:K32)</f>
        <v>957804335</v>
      </c>
    </row>
    <row r="34" spans="1:11" ht="16.5" customHeight="1" x14ac:dyDescent="0.25">
      <c r="E34" s="29"/>
      <c r="F34" s="22"/>
      <c r="G34" s="30"/>
      <c r="H34" s="22"/>
      <c r="I34" s="29"/>
      <c r="J34" s="22"/>
      <c r="K34" s="30"/>
    </row>
    <row r="35" spans="1:11" ht="16.5" customHeight="1" thickBot="1" x14ac:dyDescent="0.3">
      <c r="A35" s="2" t="s">
        <v>26</v>
      </c>
      <c r="B35" s="2"/>
      <c r="E35" s="37">
        <f>SUM(E22,E33)</f>
        <v>1978156693</v>
      </c>
      <c r="F35" s="22"/>
      <c r="G35" s="38">
        <f>SUM(G22,G33)</f>
        <v>1510946127</v>
      </c>
      <c r="H35" s="22"/>
      <c r="I35" s="37">
        <f>SUM(I22,I33)</f>
        <v>1978149405</v>
      </c>
      <c r="J35" s="22"/>
      <c r="K35" s="38">
        <f>SUM(K22,K33)</f>
        <v>1511232470</v>
      </c>
    </row>
    <row r="36" spans="1:11" ht="16.5" customHeight="1" thickTop="1" x14ac:dyDescent="0.25">
      <c r="D36" s="2"/>
      <c r="E36" s="39"/>
      <c r="G36" s="39"/>
    </row>
    <row r="37" spans="1:11" ht="16.5" customHeight="1" x14ac:dyDescent="0.25">
      <c r="D37" s="2"/>
      <c r="E37" s="39"/>
      <c r="G37" s="39"/>
    </row>
    <row r="38" spans="1:11" ht="16.5" customHeight="1" x14ac:dyDescent="0.25">
      <c r="D38" s="2"/>
      <c r="E38" s="39"/>
      <c r="G38" s="39"/>
    </row>
    <row r="39" spans="1:11" ht="16.5" customHeight="1" x14ac:dyDescent="0.25">
      <c r="D39" s="2"/>
      <c r="E39" s="39"/>
      <c r="G39" s="39"/>
    </row>
    <row r="40" spans="1:11" ht="16.5" customHeight="1" x14ac:dyDescent="0.25">
      <c r="D40" s="2"/>
      <c r="E40" s="39"/>
      <c r="G40" s="39"/>
    </row>
    <row r="41" spans="1:11" ht="16.5" customHeight="1" x14ac:dyDescent="0.25">
      <c r="D41" s="2"/>
      <c r="E41" s="39"/>
      <c r="G41" s="39"/>
    </row>
    <row r="42" spans="1:11" ht="16.5" customHeight="1" x14ac:dyDescent="0.25">
      <c r="D42" s="2"/>
      <c r="E42" s="39"/>
      <c r="G42" s="39"/>
    </row>
    <row r="43" spans="1:11" ht="14.25" customHeight="1" x14ac:dyDescent="0.25">
      <c r="D43" s="2"/>
      <c r="E43" s="39"/>
      <c r="G43" s="39"/>
    </row>
    <row r="44" spans="1:11" ht="16.5" customHeight="1" x14ac:dyDescent="0.25">
      <c r="D44" s="2"/>
      <c r="E44" s="39"/>
      <c r="G44" s="39"/>
    </row>
    <row r="45" spans="1:11" ht="16.5" customHeight="1" x14ac:dyDescent="0.25">
      <c r="D45" s="2"/>
      <c r="E45" s="39"/>
      <c r="G45" s="39"/>
    </row>
    <row r="46" spans="1:11" ht="16.5" customHeight="1" x14ac:dyDescent="0.25">
      <c r="D46" s="2"/>
      <c r="E46" s="39"/>
      <c r="G46" s="39"/>
    </row>
    <row r="47" spans="1:11" ht="16.5" customHeight="1" x14ac:dyDescent="0.25">
      <c r="D47" s="2"/>
      <c r="E47" s="39"/>
      <c r="G47" s="39"/>
    </row>
    <row r="48" spans="1:11" ht="16.5" customHeight="1" x14ac:dyDescent="0.25">
      <c r="D48" s="2"/>
      <c r="E48" s="39"/>
      <c r="G48" s="39"/>
    </row>
    <row r="49" spans="1:11" ht="16.5" customHeight="1" x14ac:dyDescent="0.25">
      <c r="D49" s="2"/>
      <c r="E49" s="39"/>
      <c r="G49" s="39"/>
    </row>
    <row r="50" spans="1:11" ht="16.5" customHeight="1" x14ac:dyDescent="0.25">
      <c r="D50" s="2"/>
      <c r="E50" s="39"/>
      <c r="G50" s="39"/>
    </row>
    <row r="51" spans="1:11" ht="7.5" customHeight="1" x14ac:dyDescent="0.25">
      <c r="D51" s="2"/>
      <c r="E51" s="39"/>
      <c r="G51" s="39"/>
    </row>
    <row r="52" spans="1:11" ht="22.35" customHeight="1" x14ac:dyDescent="0.25">
      <c r="A52" s="40" t="s">
        <v>27</v>
      </c>
      <c r="B52" s="40"/>
      <c r="C52" s="158"/>
      <c r="D52" s="7"/>
      <c r="E52" s="41"/>
      <c r="F52" s="9"/>
      <c r="G52" s="41"/>
      <c r="H52" s="9"/>
      <c r="I52" s="9"/>
      <c r="J52" s="9"/>
      <c r="K52" s="10"/>
    </row>
    <row r="53" spans="1:11" ht="16.5" customHeight="1" x14ac:dyDescent="0.25">
      <c r="A53" s="2" t="str">
        <f>+A1</f>
        <v>Sunsweet Public Company Limited</v>
      </c>
      <c r="B53" s="2"/>
      <c r="C53" s="159"/>
      <c r="D53" s="2"/>
    </row>
    <row r="54" spans="1:11" ht="16.5" customHeight="1" x14ac:dyDescent="0.25">
      <c r="A54" s="2" t="s">
        <v>28</v>
      </c>
      <c r="B54" s="2"/>
      <c r="C54" s="159"/>
      <c r="D54" s="2"/>
    </row>
    <row r="55" spans="1:11" ht="16.5" customHeight="1" x14ac:dyDescent="0.25">
      <c r="A55" s="7" t="str">
        <f>A3</f>
        <v>As at 31 December 2023</v>
      </c>
      <c r="B55" s="7"/>
      <c r="C55" s="160"/>
      <c r="D55" s="7"/>
      <c r="E55" s="8"/>
      <c r="F55" s="9"/>
      <c r="G55" s="8"/>
      <c r="H55" s="9"/>
      <c r="I55" s="9"/>
      <c r="J55" s="9"/>
      <c r="K55" s="10"/>
    </row>
    <row r="56" spans="1:11" ht="16.5" customHeight="1" x14ac:dyDescent="0.25">
      <c r="A56" s="2"/>
      <c r="B56" s="2"/>
      <c r="C56" s="159"/>
      <c r="D56" s="2"/>
      <c r="E56" s="11"/>
      <c r="G56" s="11"/>
    </row>
    <row r="58" spans="1:11" ht="16.5" customHeight="1" x14ac:dyDescent="0.25">
      <c r="E58" s="181" t="s">
        <v>2</v>
      </c>
      <c r="F58" s="181"/>
      <c r="G58" s="181"/>
      <c r="I58" s="182" t="s">
        <v>3</v>
      </c>
      <c r="J58" s="182"/>
      <c r="K58" s="182"/>
    </row>
    <row r="59" spans="1:11" ht="16.5" customHeight="1" x14ac:dyDescent="0.25">
      <c r="C59" s="159"/>
      <c r="E59" s="183" t="s">
        <v>4</v>
      </c>
      <c r="F59" s="183"/>
      <c r="G59" s="183"/>
      <c r="H59" s="12"/>
      <c r="I59" s="183" t="s">
        <v>4</v>
      </c>
      <c r="J59" s="183"/>
      <c r="K59" s="183"/>
    </row>
    <row r="60" spans="1:11" ht="16.5" customHeight="1" x14ac:dyDescent="0.25">
      <c r="C60" s="159"/>
      <c r="E60" s="13" t="s">
        <v>178</v>
      </c>
      <c r="F60" s="14"/>
      <c r="G60" s="15" t="s">
        <v>5</v>
      </c>
      <c r="H60" s="14"/>
      <c r="I60" s="13" t="s">
        <v>178</v>
      </c>
      <c r="J60" s="14"/>
      <c r="K60" s="15" t="s">
        <v>5</v>
      </c>
    </row>
    <row r="61" spans="1:11" ht="16.5" customHeight="1" x14ac:dyDescent="0.25">
      <c r="C61" s="160" t="s">
        <v>6</v>
      </c>
      <c r="E61" s="16" t="s">
        <v>7</v>
      </c>
      <c r="F61" s="14"/>
      <c r="G61" s="16" t="s">
        <v>7</v>
      </c>
      <c r="H61" s="14"/>
      <c r="I61" s="16" t="s">
        <v>7</v>
      </c>
      <c r="J61" s="14"/>
      <c r="K61" s="16" t="s">
        <v>7</v>
      </c>
    </row>
    <row r="62" spans="1:11" ht="16.5" customHeight="1" x14ac:dyDescent="0.25">
      <c r="C62" s="159"/>
      <c r="E62" s="17"/>
      <c r="F62" s="14"/>
      <c r="G62" s="18"/>
      <c r="H62" s="14"/>
      <c r="I62" s="17"/>
      <c r="J62" s="14"/>
      <c r="K62" s="18"/>
    </row>
    <row r="63" spans="1:11" ht="16.5" customHeight="1" x14ac:dyDescent="0.25">
      <c r="A63" s="2" t="s">
        <v>29</v>
      </c>
      <c r="B63" s="2"/>
      <c r="C63" s="159"/>
      <c r="D63" s="2"/>
      <c r="E63" s="19"/>
      <c r="I63" s="20"/>
    </row>
    <row r="64" spans="1:11" ht="16.5" customHeight="1" x14ac:dyDescent="0.25">
      <c r="A64" s="2"/>
      <c r="B64" s="2"/>
      <c r="C64" s="159"/>
      <c r="D64" s="2"/>
      <c r="E64" s="19"/>
      <c r="I64" s="20"/>
    </row>
    <row r="65" spans="1:11" ht="16.5" customHeight="1" x14ac:dyDescent="0.25">
      <c r="A65" s="2" t="s">
        <v>30</v>
      </c>
      <c r="B65" s="2"/>
      <c r="C65" s="159"/>
      <c r="D65" s="2"/>
      <c r="E65" s="19"/>
      <c r="I65" s="20"/>
    </row>
    <row r="66" spans="1:11" ht="16.5" customHeight="1" x14ac:dyDescent="0.25">
      <c r="A66" s="2"/>
      <c r="B66" s="168"/>
      <c r="E66" s="19"/>
      <c r="I66" s="20"/>
    </row>
    <row r="67" spans="1:11" ht="16.5" customHeight="1" x14ac:dyDescent="0.25">
      <c r="A67" s="6" t="s">
        <v>185</v>
      </c>
      <c r="B67" s="168"/>
      <c r="E67" s="19"/>
      <c r="I67" s="20"/>
    </row>
    <row r="68" spans="1:11" ht="16.5" customHeight="1" x14ac:dyDescent="0.25">
      <c r="B68" s="46" t="s">
        <v>184</v>
      </c>
      <c r="C68" s="170">
        <v>20.100000000000001</v>
      </c>
      <c r="E68" s="21">
        <v>30000000</v>
      </c>
      <c r="F68" s="22"/>
      <c r="G68" s="23">
        <v>0</v>
      </c>
      <c r="H68" s="22"/>
      <c r="I68" s="42">
        <v>30000000</v>
      </c>
      <c r="K68" s="43">
        <v>0</v>
      </c>
    </row>
    <row r="69" spans="1:11" ht="16.5" customHeight="1" x14ac:dyDescent="0.25">
      <c r="A69" s="6" t="s">
        <v>31</v>
      </c>
      <c r="B69" s="46"/>
      <c r="C69" s="114">
        <v>21</v>
      </c>
      <c r="E69" s="21">
        <v>330239661</v>
      </c>
      <c r="F69" s="22"/>
      <c r="G69" s="23">
        <v>217239210</v>
      </c>
      <c r="H69" s="22"/>
      <c r="I69" s="42">
        <v>328997004</v>
      </c>
      <c r="J69" s="22"/>
      <c r="K69" s="43">
        <v>216006122</v>
      </c>
    </row>
    <row r="70" spans="1:11" ht="16.5" customHeight="1" x14ac:dyDescent="0.25">
      <c r="A70" s="1" t="s">
        <v>32</v>
      </c>
      <c r="B70" s="46"/>
      <c r="C70" s="114">
        <v>22</v>
      </c>
      <c r="E70" s="21">
        <v>35298031</v>
      </c>
      <c r="F70" s="22"/>
      <c r="G70" s="23">
        <v>39820297</v>
      </c>
      <c r="H70" s="22"/>
      <c r="I70" s="42">
        <v>35298031</v>
      </c>
      <c r="J70" s="22"/>
      <c r="K70" s="43">
        <v>39820297</v>
      </c>
    </row>
    <row r="71" spans="1:11" ht="16.5" customHeight="1" x14ac:dyDescent="0.25">
      <c r="A71" s="6" t="s">
        <v>33</v>
      </c>
      <c r="C71" s="114" t="s">
        <v>13</v>
      </c>
      <c r="E71" s="21">
        <v>7725083</v>
      </c>
      <c r="F71" s="22"/>
      <c r="G71" s="23">
        <v>373588</v>
      </c>
      <c r="H71" s="22"/>
      <c r="I71" s="42">
        <v>7725083</v>
      </c>
      <c r="K71" s="43">
        <v>373588</v>
      </c>
    </row>
    <row r="72" spans="1:11" ht="16.5" customHeight="1" x14ac:dyDescent="0.25">
      <c r="A72" s="6" t="s">
        <v>34</v>
      </c>
      <c r="E72" s="42"/>
      <c r="F72" s="22"/>
      <c r="G72" s="43"/>
      <c r="H72" s="22"/>
      <c r="I72" s="45"/>
      <c r="J72" s="22"/>
      <c r="K72" s="46"/>
    </row>
    <row r="73" spans="1:11" ht="16.5" customHeight="1" x14ac:dyDescent="0.25">
      <c r="B73" s="47" t="s">
        <v>35</v>
      </c>
      <c r="C73" s="170">
        <v>20.2</v>
      </c>
      <c r="E73" s="21">
        <v>67705000</v>
      </c>
      <c r="F73" s="22"/>
      <c r="G73" s="23">
        <v>24360000</v>
      </c>
      <c r="H73" s="22"/>
      <c r="I73" s="42">
        <v>67705000</v>
      </c>
      <c r="J73" s="22"/>
      <c r="K73" s="43">
        <v>24360000</v>
      </c>
    </row>
    <row r="74" spans="1:11" ht="16.5" customHeight="1" x14ac:dyDescent="0.25">
      <c r="A74" s="6" t="s">
        <v>36</v>
      </c>
      <c r="C74" s="170"/>
      <c r="E74" s="21">
        <v>19771207</v>
      </c>
      <c r="F74" s="22"/>
      <c r="G74" s="23">
        <v>10573249</v>
      </c>
      <c r="H74" s="22"/>
      <c r="I74" s="42">
        <v>19739572</v>
      </c>
      <c r="J74" s="22"/>
      <c r="K74" s="43">
        <v>10573249</v>
      </c>
    </row>
    <row r="75" spans="1:11" ht="16.5" customHeight="1" x14ac:dyDescent="0.25">
      <c r="A75" s="6" t="s">
        <v>37</v>
      </c>
      <c r="C75" s="170"/>
      <c r="E75" s="21">
        <v>7157921</v>
      </c>
      <c r="F75" s="22"/>
      <c r="G75" s="23">
        <v>7642107</v>
      </c>
      <c r="H75" s="22"/>
      <c r="I75" s="42">
        <v>7157921</v>
      </c>
      <c r="J75" s="22"/>
      <c r="K75" s="43">
        <v>7642107</v>
      </c>
    </row>
    <row r="76" spans="1:11" ht="16.5" customHeight="1" x14ac:dyDescent="0.25">
      <c r="A76" s="6" t="s">
        <v>38</v>
      </c>
      <c r="E76" s="25">
        <v>2566587</v>
      </c>
      <c r="F76" s="22"/>
      <c r="G76" s="26">
        <v>4121346</v>
      </c>
      <c r="H76" s="22"/>
      <c r="I76" s="48">
        <v>2548004</v>
      </c>
      <c r="J76" s="22"/>
      <c r="K76" s="49">
        <v>4094640</v>
      </c>
    </row>
    <row r="77" spans="1:11" ht="16.5" customHeight="1" x14ac:dyDescent="0.25">
      <c r="E77" s="27"/>
      <c r="F77" s="22"/>
      <c r="G77" s="28"/>
      <c r="H77" s="22"/>
      <c r="I77" s="29"/>
      <c r="J77" s="22"/>
      <c r="K77" s="30"/>
    </row>
    <row r="78" spans="1:11" ht="16.5" customHeight="1" x14ac:dyDescent="0.25">
      <c r="A78" s="2" t="s">
        <v>39</v>
      </c>
      <c r="C78" s="159"/>
      <c r="D78" s="2"/>
      <c r="E78" s="31">
        <f>SUM(E68:E76)</f>
        <v>500463490</v>
      </c>
      <c r="F78" s="22"/>
      <c r="G78" s="32">
        <f>SUM(G68:G76)</f>
        <v>304129797</v>
      </c>
      <c r="H78" s="22"/>
      <c r="I78" s="31">
        <f>SUM(I68:I76)</f>
        <v>499170615</v>
      </c>
      <c r="J78" s="22"/>
      <c r="K78" s="32">
        <f>SUM(K68:K76)</f>
        <v>302870003</v>
      </c>
    </row>
    <row r="79" spans="1:11" ht="16.5" customHeight="1" x14ac:dyDescent="0.25">
      <c r="A79" s="2"/>
      <c r="B79" s="2"/>
      <c r="C79" s="159"/>
      <c r="D79" s="2"/>
      <c r="E79" s="19"/>
      <c r="I79" s="20"/>
    </row>
    <row r="80" spans="1:11" ht="16.5" customHeight="1" x14ac:dyDescent="0.25">
      <c r="A80" s="2" t="s">
        <v>40</v>
      </c>
      <c r="B80" s="2"/>
      <c r="C80" s="159"/>
      <c r="D80" s="2"/>
      <c r="E80" s="19"/>
      <c r="I80" s="20"/>
    </row>
    <row r="81" spans="1:11" ht="16.5" customHeight="1" x14ac:dyDescent="0.25">
      <c r="A81" s="2"/>
      <c r="B81" s="2"/>
      <c r="E81" s="19"/>
      <c r="I81" s="20"/>
    </row>
    <row r="82" spans="1:11" ht="16.5" customHeight="1" x14ac:dyDescent="0.25">
      <c r="A82" s="6" t="s">
        <v>41</v>
      </c>
      <c r="C82" s="161">
        <v>20.2</v>
      </c>
      <c r="E82" s="21">
        <v>79492000</v>
      </c>
      <c r="G82" s="23">
        <v>35225000</v>
      </c>
      <c r="I82" s="21">
        <v>79492000</v>
      </c>
      <c r="K82" s="23">
        <v>35225000</v>
      </c>
    </row>
    <row r="83" spans="1:11" ht="16.5" customHeight="1" x14ac:dyDescent="0.25">
      <c r="A83" s="6" t="s">
        <v>42</v>
      </c>
      <c r="B83" s="2"/>
      <c r="C83" s="161"/>
      <c r="E83" s="21">
        <v>2489378</v>
      </c>
      <c r="G83" s="23">
        <v>7054372</v>
      </c>
      <c r="I83" s="21">
        <v>2489378</v>
      </c>
      <c r="K83" s="23">
        <v>7054372</v>
      </c>
    </row>
    <row r="84" spans="1:11" ht="16.5" customHeight="1" x14ac:dyDescent="0.25">
      <c r="A84" s="6" t="s">
        <v>43</v>
      </c>
      <c r="C84" s="157">
        <v>23</v>
      </c>
      <c r="E84" s="25">
        <v>28862089</v>
      </c>
      <c r="F84" s="22"/>
      <c r="G84" s="26">
        <v>26071965</v>
      </c>
      <c r="H84" s="22"/>
      <c r="I84" s="25">
        <v>28862089</v>
      </c>
      <c r="J84" s="22"/>
      <c r="K84" s="26">
        <v>26071965</v>
      </c>
    </row>
    <row r="85" spans="1:11" ht="16.5" customHeight="1" x14ac:dyDescent="0.25">
      <c r="E85" s="27"/>
      <c r="F85" s="22"/>
      <c r="G85" s="28"/>
      <c r="H85" s="22"/>
      <c r="I85" s="29"/>
      <c r="J85" s="22"/>
      <c r="K85" s="30"/>
    </row>
    <row r="86" spans="1:11" ht="16.5" customHeight="1" x14ac:dyDescent="0.25">
      <c r="A86" s="2" t="s">
        <v>44</v>
      </c>
      <c r="C86" s="159"/>
      <c r="D86" s="2"/>
      <c r="E86" s="31">
        <f>SUM(E82:E84)</f>
        <v>110843467</v>
      </c>
      <c r="F86" s="22"/>
      <c r="G86" s="32">
        <f>SUM(G82:G84)</f>
        <v>68351337</v>
      </c>
      <c r="H86" s="22"/>
      <c r="I86" s="31">
        <f>SUM(I82:I84)</f>
        <v>110843467</v>
      </c>
      <c r="J86" s="22"/>
      <c r="K86" s="32">
        <f>SUM(K82:K84)</f>
        <v>68351337</v>
      </c>
    </row>
    <row r="87" spans="1:11" ht="16.5" customHeight="1" x14ac:dyDescent="0.25">
      <c r="E87" s="29"/>
      <c r="F87" s="22"/>
      <c r="G87" s="30"/>
      <c r="H87" s="22"/>
      <c r="I87" s="29"/>
      <c r="J87" s="22"/>
      <c r="K87" s="30"/>
    </row>
    <row r="88" spans="1:11" ht="16.5" customHeight="1" x14ac:dyDescent="0.25">
      <c r="A88" s="2" t="s">
        <v>45</v>
      </c>
      <c r="C88" s="159"/>
      <c r="D88" s="2"/>
      <c r="E88" s="31">
        <f>SUM(E78,E86)</f>
        <v>611306957</v>
      </c>
      <c r="F88" s="22"/>
      <c r="G88" s="32">
        <f>SUM(G78,G86)</f>
        <v>372481134</v>
      </c>
      <c r="H88" s="22"/>
      <c r="I88" s="31">
        <f>SUM(I78,I86)</f>
        <v>610014082</v>
      </c>
      <c r="J88" s="22"/>
      <c r="K88" s="32">
        <f>SUM(K78,K86)</f>
        <v>371221340</v>
      </c>
    </row>
    <row r="89" spans="1:11" ht="16.5" customHeight="1" x14ac:dyDescent="0.25">
      <c r="A89" s="2"/>
      <c r="B89" s="2"/>
      <c r="C89" s="159"/>
      <c r="D89" s="2"/>
      <c r="E89" s="11"/>
      <c r="G89" s="11"/>
    </row>
    <row r="90" spans="1:11" ht="16.5" customHeight="1" x14ac:dyDescent="0.25">
      <c r="A90" s="2"/>
      <c r="B90" s="2"/>
      <c r="C90" s="159"/>
      <c r="D90" s="2"/>
      <c r="E90" s="11"/>
      <c r="G90" s="11"/>
    </row>
    <row r="91" spans="1:11" ht="16.5" customHeight="1" x14ac:dyDescent="0.25">
      <c r="A91" s="2"/>
      <c r="B91" s="2"/>
      <c r="C91" s="159"/>
      <c r="D91" s="2"/>
      <c r="E91" s="11"/>
      <c r="G91" s="11"/>
    </row>
    <row r="92" spans="1:11" ht="16.5" customHeight="1" x14ac:dyDescent="0.25">
      <c r="A92" s="2"/>
      <c r="B92" s="2"/>
      <c r="C92" s="159"/>
      <c r="D92" s="2"/>
      <c r="E92" s="11"/>
      <c r="G92" s="11"/>
    </row>
    <row r="93" spans="1:11" ht="13.5" customHeight="1" x14ac:dyDescent="0.25">
      <c r="A93" s="2"/>
      <c r="B93" s="2"/>
      <c r="C93" s="159"/>
      <c r="D93" s="2"/>
      <c r="E93" s="11"/>
      <c r="G93" s="11"/>
    </row>
    <row r="94" spans="1:11" ht="19.5" customHeight="1" x14ac:dyDescent="0.25">
      <c r="A94" s="2"/>
      <c r="B94" s="2"/>
      <c r="C94" s="159"/>
      <c r="D94" s="2"/>
      <c r="E94" s="11"/>
      <c r="G94" s="11"/>
    </row>
    <row r="95" spans="1:11" ht="16.5" customHeight="1" x14ac:dyDescent="0.25">
      <c r="A95" s="2"/>
      <c r="B95" s="2"/>
      <c r="C95" s="159"/>
      <c r="D95" s="2"/>
      <c r="E95" s="11"/>
      <c r="G95" s="11"/>
    </row>
    <row r="96" spans="1:11" ht="16.5" customHeight="1" x14ac:dyDescent="0.25">
      <c r="A96" s="2"/>
      <c r="B96" s="2"/>
      <c r="C96" s="159"/>
      <c r="D96" s="2"/>
      <c r="E96" s="11"/>
      <c r="G96" s="11"/>
    </row>
    <row r="97" spans="1:11" ht="16.5" customHeight="1" x14ac:dyDescent="0.25">
      <c r="A97" s="2"/>
      <c r="B97" s="2"/>
      <c r="C97" s="159"/>
      <c r="D97" s="2"/>
      <c r="E97" s="11"/>
      <c r="G97" s="11"/>
    </row>
    <row r="98" spans="1:11" ht="16.5" customHeight="1" x14ac:dyDescent="0.25">
      <c r="A98" s="2"/>
      <c r="B98" s="2"/>
      <c r="C98" s="159"/>
      <c r="D98" s="2"/>
      <c r="E98" s="11"/>
      <c r="G98" s="11"/>
    </row>
    <row r="99" spans="1:11" ht="16.5" customHeight="1" x14ac:dyDescent="0.25">
      <c r="A99" s="2"/>
      <c r="B99" s="2"/>
      <c r="C99" s="159"/>
      <c r="D99" s="2"/>
      <c r="E99" s="11"/>
      <c r="G99" s="11"/>
    </row>
    <row r="100" spans="1:11" ht="16.5" customHeight="1" x14ac:dyDescent="0.25">
      <c r="A100" s="2"/>
      <c r="B100" s="2"/>
      <c r="C100" s="159"/>
      <c r="D100" s="2"/>
      <c r="E100" s="11"/>
      <c r="G100" s="11"/>
    </row>
    <row r="101" spans="1:11" ht="16.5" customHeight="1" x14ac:dyDescent="0.25">
      <c r="A101" s="2"/>
      <c r="B101" s="2"/>
      <c r="C101" s="159"/>
      <c r="D101" s="2"/>
      <c r="E101" s="11"/>
      <c r="G101" s="11"/>
    </row>
    <row r="102" spans="1:11" ht="16.5" customHeight="1" x14ac:dyDescent="0.25">
      <c r="A102" s="2"/>
      <c r="B102" s="2"/>
      <c r="C102" s="159"/>
      <c r="D102" s="2"/>
      <c r="E102" s="11"/>
      <c r="G102" s="11"/>
    </row>
    <row r="103" spans="1:11" ht="5.25" customHeight="1" x14ac:dyDescent="0.25">
      <c r="A103" s="2"/>
      <c r="B103" s="2"/>
      <c r="C103" s="159"/>
      <c r="D103" s="2"/>
      <c r="E103" s="11"/>
      <c r="G103" s="11"/>
    </row>
    <row r="104" spans="1:11" ht="22.35" customHeight="1" x14ac:dyDescent="0.25">
      <c r="A104" s="40" t="str">
        <f>+A52</f>
        <v>The accompanying notes are an integral part of these consolidated and separate financial statements.</v>
      </c>
      <c r="B104" s="7"/>
      <c r="C104" s="160"/>
      <c r="D104" s="7"/>
      <c r="E104" s="8"/>
      <c r="F104" s="9"/>
      <c r="G104" s="8"/>
      <c r="H104" s="9"/>
      <c r="I104" s="9"/>
      <c r="J104" s="9"/>
      <c r="K104" s="10"/>
    </row>
    <row r="105" spans="1:11" ht="16.5" customHeight="1" x14ac:dyDescent="0.25">
      <c r="A105" s="2" t="str">
        <f>+A1</f>
        <v>Sunsweet Public Company Limited</v>
      </c>
      <c r="B105" s="2"/>
      <c r="C105" s="159"/>
      <c r="D105" s="2"/>
    </row>
    <row r="106" spans="1:11" ht="16.5" customHeight="1" x14ac:dyDescent="0.25">
      <c r="A106" s="2" t="s">
        <v>1</v>
      </c>
      <c r="B106" s="2"/>
      <c r="C106" s="159"/>
      <c r="D106" s="2"/>
    </row>
    <row r="107" spans="1:11" ht="16.5" customHeight="1" x14ac:dyDescent="0.25">
      <c r="A107" s="7" t="str">
        <f>A3</f>
        <v>As at 31 December 2023</v>
      </c>
      <c r="B107" s="7"/>
      <c r="C107" s="160"/>
      <c r="D107" s="7"/>
      <c r="E107" s="8"/>
      <c r="F107" s="9"/>
      <c r="G107" s="8"/>
      <c r="H107" s="9"/>
      <c r="I107" s="9"/>
      <c r="J107" s="9"/>
      <c r="K107" s="10"/>
    </row>
    <row r="108" spans="1:11" ht="16.350000000000001" customHeight="1" x14ac:dyDescent="0.25">
      <c r="A108" s="2"/>
      <c r="B108" s="2"/>
      <c r="C108" s="159"/>
      <c r="D108" s="2"/>
      <c r="E108" s="11"/>
      <c r="G108" s="11"/>
    </row>
    <row r="109" spans="1:11" ht="16.350000000000001" customHeight="1" x14ac:dyDescent="0.25"/>
    <row r="110" spans="1:11" ht="16.350000000000001" customHeight="1" x14ac:dyDescent="0.25">
      <c r="E110" s="181" t="s">
        <v>2</v>
      </c>
      <c r="F110" s="181"/>
      <c r="G110" s="181"/>
      <c r="I110" s="182" t="s">
        <v>3</v>
      </c>
      <c r="J110" s="182"/>
      <c r="K110" s="182"/>
    </row>
    <row r="111" spans="1:11" ht="16.350000000000001" customHeight="1" x14ac:dyDescent="0.25">
      <c r="C111" s="159"/>
      <c r="E111" s="183" t="s">
        <v>4</v>
      </c>
      <c r="F111" s="183"/>
      <c r="G111" s="183"/>
      <c r="H111" s="12"/>
      <c r="I111" s="183" t="s">
        <v>4</v>
      </c>
      <c r="J111" s="183"/>
      <c r="K111" s="183"/>
    </row>
    <row r="112" spans="1:11" ht="16.350000000000001" customHeight="1" x14ac:dyDescent="0.25">
      <c r="C112" s="159"/>
      <c r="E112" s="13" t="s">
        <v>178</v>
      </c>
      <c r="F112" s="14"/>
      <c r="G112" s="15" t="s">
        <v>5</v>
      </c>
      <c r="H112" s="14"/>
      <c r="I112" s="13" t="s">
        <v>178</v>
      </c>
      <c r="J112" s="14"/>
      <c r="K112" s="15" t="s">
        <v>5</v>
      </c>
    </row>
    <row r="113" spans="1:11" ht="16.350000000000001" customHeight="1" x14ac:dyDescent="0.25">
      <c r="C113" s="160" t="s">
        <v>6</v>
      </c>
      <c r="E113" s="16" t="s">
        <v>7</v>
      </c>
      <c r="F113" s="14"/>
      <c r="G113" s="16" t="s">
        <v>7</v>
      </c>
      <c r="H113" s="14"/>
      <c r="I113" s="16" t="s">
        <v>7</v>
      </c>
      <c r="J113" s="14"/>
      <c r="K113" s="16" t="s">
        <v>7</v>
      </c>
    </row>
    <row r="114" spans="1:11" ht="16.350000000000001" customHeight="1" x14ac:dyDescent="0.25">
      <c r="C114" s="159"/>
      <c r="E114" s="17"/>
      <c r="F114" s="14"/>
      <c r="G114" s="18"/>
      <c r="H114" s="14"/>
      <c r="I114" s="17"/>
      <c r="J114" s="14"/>
      <c r="K114" s="18"/>
    </row>
    <row r="115" spans="1:11" ht="16.350000000000001" customHeight="1" x14ac:dyDescent="0.25">
      <c r="A115" s="2" t="s">
        <v>182</v>
      </c>
      <c r="B115" s="2"/>
      <c r="C115" s="159"/>
      <c r="D115" s="2"/>
      <c r="E115" s="19"/>
      <c r="I115" s="20"/>
    </row>
    <row r="116" spans="1:11" ht="16.350000000000001" customHeight="1" x14ac:dyDescent="0.25">
      <c r="A116" s="2"/>
      <c r="B116" s="2"/>
      <c r="C116" s="159"/>
      <c r="D116" s="2"/>
      <c r="E116" s="19"/>
      <c r="I116" s="20"/>
    </row>
    <row r="117" spans="1:11" ht="16.350000000000001" customHeight="1" x14ac:dyDescent="0.25">
      <c r="A117" s="2" t="s">
        <v>46</v>
      </c>
      <c r="B117" s="2"/>
      <c r="C117" s="159"/>
      <c r="D117" s="2"/>
      <c r="E117" s="50"/>
      <c r="G117" s="11"/>
      <c r="I117" s="20"/>
    </row>
    <row r="118" spans="1:11" ht="16.350000000000001" customHeight="1" x14ac:dyDescent="0.25">
      <c r="A118" s="2"/>
      <c r="B118" s="2"/>
      <c r="E118" s="50"/>
      <c r="G118" s="11"/>
      <c r="I118" s="20"/>
    </row>
    <row r="119" spans="1:11" ht="16.350000000000001" customHeight="1" x14ac:dyDescent="0.25">
      <c r="A119" s="6" t="s">
        <v>47</v>
      </c>
      <c r="E119" s="27"/>
      <c r="F119" s="22"/>
      <c r="G119" s="28"/>
      <c r="H119" s="22"/>
      <c r="I119" s="29"/>
      <c r="J119" s="22"/>
      <c r="K119" s="30"/>
    </row>
    <row r="120" spans="1:11" ht="16.350000000000001" customHeight="1" x14ac:dyDescent="0.25">
      <c r="B120" s="6" t="s">
        <v>48</v>
      </c>
      <c r="E120" s="19"/>
      <c r="I120" s="20"/>
    </row>
    <row r="121" spans="1:11" ht="16.350000000000001" customHeight="1" x14ac:dyDescent="0.25">
      <c r="B121" s="6" t="s">
        <v>49</v>
      </c>
      <c r="E121" s="19"/>
      <c r="I121" s="20"/>
    </row>
    <row r="122" spans="1:11" ht="16.350000000000001" customHeight="1" thickBot="1" x14ac:dyDescent="0.3">
      <c r="B122" s="6" t="s">
        <v>50</v>
      </c>
      <c r="E122" s="51">
        <v>322500000</v>
      </c>
      <c r="G122" s="52">
        <v>322500000</v>
      </c>
      <c r="I122" s="51">
        <v>322500000</v>
      </c>
      <c r="K122" s="52">
        <v>322500000</v>
      </c>
    </row>
    <row r="123" spans="1:11" ht="16.350000000000001" customHeight="1" thickTop="1" x14ac:dyDescent="0.25">
      <c r="E123" s="27"/>
      <c r="F123" s="22"/>
      <c r="G123" s="28"/>
      <c r="H123" s="22"/>
      <c r="I123" s="29"/>
      <c r="J123" s="22"/>
      <c r="K123" s="30"/>
    </row>
    <row r="124" spans="1:11" ht="16.350000000000001" customHeight="1" x14ac:dyDescent="0.25">
      <c r="B124" s="6" t="s">
        <v>51</v>
      </c>
      <c r="E124" s="20"/>
      <c r="G124" s="5"/>
      <c r="I124" s="20"/>
    </row>
    <row r="125" spans="1:11" ht="16.350000000000001" customHeight="1" x14ac:dyDescent="0.25">
      <c r="B125" s="6" t="s">
        <v>52</v>
      </c>
      <c r="E125" s="20"/>
      <c r="G125" s="5"/>
      <c r="I125" s="20"/>
    </row>
    <row r="126" spans="1:11" ht="16.350000000000001" customHeight="1" x14ac:dyDescent="0.25">
      <c r="B126" s="6" t="s">
        <v>53</v>
      </c>
      <c r="E126" s="21">
        <v>322498713</v>
      </c>
      <c r="F126" s="22"/>
      <c r="G126" s="23">
        <v>322498713</v>
      </c>
      <c r="H126" s="22"/>
      <c r="I126" s="21">
        <v>322498713</v>
      </c>
      <c r="J126" s="22"/>
      <c r="K126" s="23">
        <v>322498713</v>
      </c>
    </row>
    <row r="127" spans="1:11" ht="16.350000000000001" customHeight="1" x14ac:dyDescent="0.25">
      <c r="A127" s="6" t="s">
        <v>54</v>
      </c>
      <c r="E127" s="42">
        <v>665525655</v>
      </c>
      <c r="F127" s="53"/>
      <c r="G127" s="43">
        <v>665525655</v>
      </c>
      <c r="H127" s="53"/>
      <c r="I127" s="42">
        <v>665525655</v>
      </c>
      <c r="K127" s="43">
        <v>665525655</v>
      </c>
    </row>
    <row r="128" spans="1:11" ht="16.350000000000001" customHeight="1" x14ac:dyDescent="0.25">
      <c r="A128" s="6" t="s">
        <v>55</v>
      </c>
      <c r="E128" s="27"/>
      <c r="F128" s="22"/>
      <c r="G128" s="28"/>
      <c r="H128" s="22"/>
      <c r="I128" s="29"/>
      <c r="J128" s="22"/>
      <c r="K128" s="30"/>
    </row>
    <row r="129" spans="1:11" ht="16.350000000000001" customHeight="1" x14ac:dyDescent="0.25">
      <c r="B129" s="6" t="s">
        <v>56</v>
      </c>
      <c r="E129" s="42">
        <v>-20637124</v>
      </c>
      <c r="F129" s="28"/>
      <c r="G129" s="43">
        <v>-20637124</v>
      </c>
      <c r="H129" s="28"/>
      <c r="I129" s="42">
        <v>-21000000</v>
      </c>
      <c r="J129" s="28"/>
      <c r="K129" s="43">
        <v>-21000000</v>
      </c>
    </row>
    <row r="130" spans="1:11" ht="16.350000000000001" customHeight="1" x14ac:dyDescent="0.25">
      <c r="A130" s="6" t="s">
        <v>57</v>
      </c>
      <c r="E130" s="21"/>
      <c r="F130" s="22"/>
      <c r="G130" s="23"/>
      <c r="H130" s="22"/>
      <c r="I130" s="42"/>
      <c r="J130" s="22"/>
      <c r="K130" s="43"/>
    </row>
    <row r="131" spans="1:11" ht="16.350000000000001" customHeight="1" x14ac:dyDescent="0.25">
      <c r="B131" s="6" t="s">
        <v>58</v>
      </c>
      <c r="C131" s="157">
        <v>24</v>
      </c>
      <c r="E131" s="21">
        <v>32250000</v>
      </c>
      <c r="F131" s="22"/>
      <c r="G131" s="23">
        <v>32250000</v>
      </c>
      <c r="H131" s="22"/>
      <c r="I131" s="21">
        <v>32250000</v>
      </c>
      <c r="J131" s="22"/>
      <c r="K131" s="23">
        <v>32250000</v>
      </c>
    </row>
    <row r="132" spans="1:11" ht="16.350000000000001" customHeight="1" x14ac:dyDescent="0.25">
      <c r="B132" s="6" t="s">
        <v>59</v>
      </c>
      <c r="E132" s="21">
        <v>370492751</v>
      </c>
      <c r="F132" s="22"/>
      <c r="G132" s="23">
        <v>142108008</v>
      </c>
      <c r="H132" s="22"/>
      <c r="I132" s="21">
        <v>372141865</v>
      </c>
      <c r="J132" s="22"/>
      <c r="K132" s="23">
        <v>144017672</v>
      </c>
    </row>
    <row r="133" spans="1:11" ht="16.350000000000001" customHeight="1" x14ac:dyDescent="0.25">
      <c r="A133" s="6" t="s">
        <v>60</v>
      </c>
      <c r="E133" s="25">
        <v>-3280259</v>
      </c>
      <c r="F133" s="22"/>
      <c r="G133" s="26">
        <v>-3280259</v>
      </c>
      <c r="H133" s="22"/>
      <c r="I133" s="25">
        <v>-3280910</v>
      </c>
      <c r="J133" s="22"/>
      <c r="K133" s="26">
        <v>-3280910</v>
      </c>
    </row>
    <row r="134" spans="1:11" ht="16.350000000000001" customHeight="1" x14ac:dyDescent="0.25">
      <c r="E134" s="27"/>
      <c r="F134" s="22"/>
      <c r="G134" s="28"/>
      <c r="H134" s="22"/>
      <c r="I134" s="29"/>
      <c r="J134" s="22"/>
      <c r="K134" s="30"/>
    </row>
    <row r="135" spans="1:11" ht="16.350000000000001" customHeight="1" x14ac:dyDescent="0.25">
      <c r="A135" s="2" t="s">
        <v>61</v>
      </c>
      <c r="E135" s="45"/>
      <c r="F135" s="6"/>
      <c r="G135" s="46"/>
      <c r="H135" s="6"/>
      <c r="I135" s="45"/>
      <c r="J135" s="6"/>
      <c r="K135" s="46"/>
    </row>
    <row r="136" spans="1:11" ht="16.350000000000001" customHeight="1" x14ac:dyDescent="0.25">
      <c r="A136" s="2"/>
      <c r="B136" s="2" t="s">
        <v>62</v>
      </c>
      <c r="E136" s="29">
        <f>SUM(E126:E133)</f>
        <v>1366849736</v>
      </c>
      <c r="F136" s="22"/>
      <c r="G136" s="30">
        <f>SUM(G126:G133)</f>
        <v>1138464993</v>
      </c>
      <c r="H136" s="22"/>
      <c r="I136" s="29">
        <f>SUM(I126:I133)</f>
        <v>1368135323</v>
      </c>
      <c r="J136" s="22"/>
      <c r="K136" s="30">
        <f>SUM(K126:K133)</f>
        <v>1140011130</v>
      </c>
    </row>
    <row r="137" spans="1:11" ht="16.350000000000001" customHeight="1" x14ac:dyDescent="0.25">
      <c r="A137" s="6" t="s">
        <v>63</v>
      </c>
      <c r="C137" s="159"/>
      <c r="E137" s="35">
        <v>0</v>
      </c>
      <c r="F137" s="22"/>
      <c r="G137" s="36">
        <v>0</v>
      </c>
      <c r="H137" s="22"/>
      <c r="I137" s="35">
        <v>0</v>
      </c>
      <c r="J137" s="22"/>
      <c r="K137" s="36">
        <v>0</v>
      </c>
    </row>
    <row r="138" spans="1:11" ht="16.350000000000001" customHeight="1" x14ac:dyDescent="0.25">
      <c r="E138" s="27"/>
      <c r="F138" s="22"/>
      <c r="G138" s="28"/>
      <c r="H138" s="22"/>
      <c r="I138" s="29"/>
      <c r="J138" s="22"/>
      <c r="K138" s="30"/>
    </row>
    <row r="139" spans="1:11" ht="16.350000000000001" customHeight="1" x14ac:dyDescent="0.25">
      <c r="A139" s="2" t="s">
        <v>64</v>
      </c>
      <c r="D139" s="2"/>
      <c r="E139" s="31">
        <f>SUM(E135:E137)</f>
        <v>1366849736</v>
      </c>
      <c r="F139" s="22"/>
      <c r="G139" s="32">
        <f>SUM(G135:G137)</f>
        <v>1138464993</v>
      </c>
      <c r="H139" s="22"/>
      <c r="I139" s="31">
        <f>SUM(I136:I137)</f>
        <v>1368135323</v>
      </c>
      <c r="J139" s="22"/>
      <c r="K139" s="32">
        <f>SUM(K136:K137)</f>
        <v>1140011130</v>
      </c>
    </row>
    <row r="140" spans="1:11" ht="16.350000000000001" customHeight="1" x14ac:dyDescent="0.25">
      <c r="E140" s="29"/>
      <c r="F140" s="22"/>
      <c r="G140" s="30"/>
      <c r="H140" s="22"/>
      <c r="I140" s="29"/>
      <c r="J140" s="22"/>
      <c r="K140" s="30"/>
    </row>
    <row r="141" spans="1:11" ht="16.350000000000001" customHeight="1" thickBot="1" x14ac:dyDescent="0.3">
      <c r="A141" s="2" t="s">
        <v>65</v>
      </c>
      <c r="B141" s="2"/>
      <c r="E141" s="54">
        <f>SUM(E88,E139)</f>
        <v>1978156693</v>
      </c>
      <c r="F141" s="22"/>
      <c r="G141" s="55">
        <f>SUM(G88,G139)</f>
        <v>1510946127</v>
      </c>
      <c r="H141" s="22"/>
      <c r="I141" s="54">
        <f>SUM(I88,I139)</f>
        <v>1978149405</v>
      </c>
      <c r="J141" s="22"/>
      <c r="K141" s="55">
        <f>SUM(K88,K139)</f>
        <v>1511232470</v>
      </c>
    </row>
    <row r="142" spans="1:11" ht="16.350000000000001" customHeight="1" thickTop="1" x14ac:dyDescent="0.25">
      <c r="A142" s="2"/>
      <c r="B142" s="2"/>
      <c r="E142" s="22"/>
      <c r="F142" s="22"/>
      <c r="G142" s="30"/>
      <c r="H142" s="22"/>
      <c r="I142" s="22"/>
      <c r="J142" s="22"/>
      <c r="K142" s="30"/>
    </row>
    <row r="143" spans="1:11" ht="16.350000000000001" customHeight="1" x14ac:dyDescent="0.25">
      <c r="A143" s="2"/>
      <c r="B143" s="2"/>
      <c r="E143" s="22"/>
      <c r="F143" s="22"/>
      <c r="G143" s="30"/>
      <c r="H143" s="22"/>
      <c r="I143" s="22"/>
      <c r="J143" s="22"/>
      <c r="K143" s="30"/>
    </row>
    <row r="144" spans="1:11" ht="16.350000000000001" customHeight="1" x14ac:dyDescent="0.25">
      <c r="A144" s="2"/>
      <c r="B144" s="2"/>
      <c r="E144" s="22"/>
      <c r="F144" s="22"/>
      <c r="G144" s="30"/>
      <c r="H144" s="22"/>
      <c r="I144" s="22"/>
      <c r="J144" s="22"/>
      <c r="K144" s="30"/>
    </row>
    <row r="145" spans="1:11" ht="16.350000000000001" customHeight="1" x14ac:dyDescent="0.25">
      <c r="A145" s="2"/>
      <c r="B145" s="2"/>
      <c r="E145" s="22"/>
      <c r="F145" s="22"/>
      <c r="G145" s="30"/>
      <c r="H145" s="22"/>
      <c r="I145" s="22"/>
      <c r="J145" s="22"/>
      <c r="K145" s="30"/>
    </row>
    <row r="146" spans="1:11" ht="16.350000000000001" customHeight="1" x14ac:dyDescent="0.25">
      <c r="A146" s="2"/>
      <c r="B146" s="2"/>
      <c r="E146" s="22"/>
      <c r="F146" s="22"/>
      <c r="G146" s="30"/>
      <c r="H146" s="22"/>
      <c r="I146" s="22"/>
      <c r="J146" s="22"/>
      <c r="K146" s="30"/>
    </row>
    <row r="147" spans="1:11" ht="16.350000000000001" customHeight="1" x14ac:dyDescent="0.25">
      <c r="A147" s="2"/>
      <c r="B147" s="2"/>
      <c r="E147" s="22"/>
      <c r="F147" s="22"/>
      <c r="G147" s="30"/>
      <c r="H147" s="22"/>
      <c r="I147" s="22"/>
      <c r="J147" s="22"/>
      <c r="K147" s="30"/>
    </row>
    <row r="148" spans="1:11" ht="16.350000000000001" customHeight="1" x14ac:dyDescent="0.25">
      <c r="A148" s="2"/>
      <c r="B148" s="2"/>
      <c r="E148" s="22"/>
      <c r="F148" s="22"/>
      <c r="G148" s="30"/>
      <c r="H148" s="22"/>
      <c r="I148" s="22"/>
      <c r="J148" s="22"/>
      <c r="K148" s="30"/>
    </row>
    <row r="149" spans="1:11" ht="16.350000000000001" customHeight="1" x14ac:dyDescent="0.25">
      <c r="A149" s="2"/>
      <c r="B149" s="2"/>
      <c r="E149" s="22"/>
      <c r="F149" s="22"/>
      <c r="G149" s="30"/>
      <c r="H149" s="22"/>
      <c r="I149" s="22"/>
      <c r="J149" s="22"/>
      <c r="K149" s="30"/>
    </row>
    <row r="150" spans="1:11" ht="16.350000000000001" customHeight="1" x14ac:dyDescent="0.25">
      <c r="A150" s="2"/>
      <c r="B150" s="2"/>
      <c r="E150" s="22"/>
      <c r="F150" s="22"/>
      <c r="G150" s="30"/>
      <c r="H150" s="22"/>
      <c r="I150" s="22"/>
      <c r="J150" s="22"/>
      <c r="K150" s="30"/>
    </row>
    <row r="151" spans="1:11" ht="16.350000000000001" customHeight="1" x14ac:dyDescent="0.25">
      <c r="A151" s="2"/>
      <c r="B151" s="2"/>
      <c r="E151" s="22"/>
      <c r="F151" s="22"/>
      <c r="G151" s="30"/>
      <c r="H151" s="22"/>
      <c r="I151" s="22"/>
      <c r="J151" s="22"/>
      <c r="K151" s="30"/>
    </row>
    <row r="152" spans="1:11" ht="16.350000000000001" customHeight="1" x14ac:dyDescent="0.25">
      <c r="A152" s="2"/>
      <c r="B152" s="2"/>
      <c r="E152" s="22"/>
      <c r="F152" s="22"/>
      <c r="G152" s="30"/>
      <c r="H152" s="22"/>
      <c r="I152" s="22"/>
      <c r="J152" s="22"/>
      <c r="K152" s="30"/>
    </row>
    <row r="153" spans="1:11" ht="16.350000000000001" customHeight="1" x14ac:dyDescent="0.25">
      <c r="A153" s="2"/>
      <c r="B153" s="2"/>
      <c r="E153" s="22"/>
      <c r="F153" s="22"/>
      <c r="G153" s="30"/>
      <c r="H153" s="22"/>
      <c r="I153" s="22"/>
      <c r="J153" s="22"/>
      <c r="K153" s="30"/>
    </row>
    <row r="154" spans="1:11" ht="16.350000000000001" customHeight="1" x14ac:dyDescent="0.25">
      <c r="A154" s="2"/>
      <c r="B154" s="2"/>
      <c r="E154" s="22"/>
      <c r="F154" s="22"/>
      <c r="G154" s="30"/>
      <c r="H154" s="22"/>
      <c r="I154" s="22"/>
      <c r="J154" s="22"/>
      <c r="K154" s="30"/>
    </row>
    <row r="155" spans="1:11" ht="12" customHeight="1" x14ac:dyDescent="0.25">
      <c r="A155" s="2"/>
      <c r="B155" s="2"/>
      <c r="E155" s="22"/>
      <c r="F155" s="22"/>
      <c r="G155" s="30"/>
      <c r="H155" s="22"/>
      <c r="I155" s="22"/>
      <c r="J155" s="22"/>
      <c r="K155" s="30"/>
    </row>
    <row r="156" spans="1:11" ht="22.35" customHeight="1" x14ac:dyDescent="0.25">
      <c r="A156" s="40" t="str">
        <f>+A104</f>
        <v>The accompanying notes are an integral part of these consolidated and separate financial statements.</v>
      </c>
      <c r="B156" s="40"/>
      <c r="C156" s="158"/>
      <c r="D156" s="40"/>
      <c r="E156" s="8"/>
      <c r="F156" s="9"/>
      <c r="G156" s="8"/>
      <c r="H156" s="9"/>
      <c r="I156" s="9"/>
      <c r="J156" s="9"/>
      <c r="K156" s="10"/>
    </row>
  </sheetData>
  <mergeCells count="12">
    <mergeCell ref="E59:G59"/>
    <mergeCell ref="I59:K59"/>
    <mergeCell ref="E110:G110"/>
    <mergeCell ref="I110:K110"/>
    <mergeCell ref="E111:G111"/>
    <mergeCell ref="I111:K111"/>
    <mergeCell ref="E6:G6"/>
    <mergeCell ref="I6:K6"/>
    <mergeCell ref="E7:G7"/>
    <mergeCell ref="I7:K7"/>
    <mergeCell ref="E58:G58"/>
    <mergeCell ref="I58:K58"/>
  </mergeCells>
  <pageMargins left="0.8" right="0.5" top="0.5" bottom="0.6" header="0.49" footer="0.4"/>
  <pageSetup paperSize="9" scale="93" firstPageNumber="5" orientation="portrait" useFirstPageNumber="1" horizontalDpi="1200" verticalDpi="1200" r:id="rId1"/>
  <headerFooter>
    <oddFooter>&amp;R&amp;"Arial,Regular"&amp;10&amp;P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65AF1-A645-4925-8D13-854E67753363}">
  <dimension ref="A1:J60"/>
  <sheetViews>
    <sheetView topLeftCell="A50" zoomScale="110" zoomScaleNormal="110" zoomScaleSheetLayoutView="100" workbookViewId="0">
      <selection activeCell="D67" sqref="D67"/>
    </sheetView>
  </sheetViews>
  <sheetFormatPr defaultColWidth="13.5703125" defaultRowHeight="16.5" customHeight="1" x14ac:dyDescent="0.25"/>
  <cols>
    <col min="1" max="1" width="32" style="6" customWidth="1"/>
    <col min="2" max="2" width="5.42578125" style="157" customWidth="1"/>
    <col min="3" max="3" width="0.5703125" style="6" customWidth="1"/>
    <col min="4" max="4" width="14.42578125" style="4" customWidth="1"/>
    <col min="5" max="5" width="0.5703125" style="4" customWidth="1"/>
    <col min="6" max="6" width="14.42578125" style="5" customWidth="1"/>
    <col min="7" max="7" width="0.5703125" style="4" customWidth="1"/>
    <col min="8" max="8" width="14.42578125" style="4" customWidth="1"/>
    <col min="9" max="9" width="0.5703125" style="4" customWidth="1"/>
    <col min="10" max="10" width="14.42578125" style="5" customWidth="1"/>
    <col min="11" max="16384" width="13.5703125" style="6"/>
  </cols>
  <sheetData>
    <row r="1" spans="1:10" ht="16.5" customHeight="1" x14ac:dyDescent="0.25">
      <c r="A1" s="2" t="str">
        <f>+'BS 5-7'!A1</f>
        <v>Sunsweet Public Company Limited</v>
      </c>
    </row>
    <row r="2" spans="1:10" ht="16.5" customHeight="1" x14ac:dyDescent="0.25">
      <c r="A2" s="2" t="s">
        <v>66</v>
      </c>
      <c r="B2" s="168"/>
      <c r="C2" s="2"/>
      <c r="D2" s="12"/>
      <c r="F2" s="56"/>
    </row>
    <row r="3" spans="1:10" ht="16.5" customHeight="1" x14ac:dyDescent="0.25">
      <c r="A3" s="57" t="s">
        <v>179</v>
      </c>
      <c r="B3" s="169"/>
      <c r="C3" s="7"/>
      <c r="D3" s="58"/>
      <c r="E3" s="9"/>
      <c r="F3" s="59"/>
      <c r="G3" s="9"/>
      <c r="H3" s="9"/>
      <c r="I3" s="9"/>
      <c r="J3" s="10"/>
    </row>
    <row r="4" spans="1:10" ht="15" customHeight="1" x14ac:dyDescent="0.25">
      <c r="A4" s="60"/>
      <c r="B4" s="168"/>
      <c r="C4" s="2"/>
      <c r="D4" s="12"/>
      <c r="F4" s="56"/>
    </row>
    <row r="5" spans="1:10" ht="15" customHeight="1" x14ac:dyDescent="0.25"/>
    <row r="6" spans="1:10" ht="16.5" customHeight="1" x14ac:dyDescent="0.25">
      <c r="D6" s="181" t="s">
        <v>2</v>
      </c>
      <c r="E6" s="181"/>
      <c r="F6" s="181"/>
      <c r="H6" s="182" t="s">
        <v>3</v>
      </c>
      <c r="I6" s="182"/>
      <c r="J6" s="182"/>
    </row>
    <row r="7" spans="1:10" ht="16.5" customHeight="1" x14ac:dyDescent="0.25">
      <c r="B7" s="159"/>
      <c r="D7" s="183" t="s">
        <v>4</v>
      </c>
      <c r="E7" s="183"/>
      <c r="F7" s="183"/>
      <c r="G7" s="12"/>
      <c r="H7" s="183" t="s">
        <v>4</v>
      </c>
      <c r="I7" s="183"/>
      <c r="J7" s="183"/>
    </row>
    <row r="8" spans="1:10" ht="16.5" customHeight="1" x14ac:dyDescent="0.25">
      <c r="B8" s="159"/>
      <c r="D8" s="13" t="s">
        <v>178</v>
      </c>
      <c r="E8" s="14"/>
      <c r="F8" s="15" t="s">
        <v>5</v>
      </c>
      <c r="G8" s="14"/>
      <c r="H8" s="13" t="s">
        <v>178</v>
      </c>
      <c r="I8" s="14"/>
      <c r="J8" s="15" t="s">
        <v>5</v>
      </c>
    </row>
    <row r="9" spans="1:10" ht="16.5" customHeight="1" x14ac:dyDescent="0.25">
      <c r="B9" s="160" t="s">
        <v>6</v>
      </c>
      <c r="D9" s="16" t="s">
        <v>7</v>
      </c>
      <c r="E9" s="14"/>
      <c r="F9" s="16" t="s">
        <v>7</v>
      </c>
      <c r="G9" s="14"/>
      <c r="H9" s="16" t="s">
        <v>7</v>
      </c>
      <c r="I9" s="14"/>
      <c r="J9" s="16" t="s">
        <v>7</v>
      </c>
    </row>
    <row r="10" spans="1:10" ht="4.3499999999999996" customHeight="1" x14ac:dyDescent="0.25">
      <c r="A10" s="2"/>
      <c r="D10" s="20"/>
      <c r="H10" s="20"/>
    </row>
    <row r="11" spans="1:10" ht="16.5" customHeight="1" x14ac:dyDescent="0.25">
      <c r="A11" s="6" t="s">
        <v>67</v>
      </c>
      <c r="B11" s="161"/>
      <c r="D11" s="21">
        <v>3696548420</v>
      </c>
      <c r="E11" s="22"/>
      <c r="F11" s="23">
        <v>2940184995</v>
      </c>
      <c r="G11" s="22"/>
      <c r="H11" s="21">
        <v>3664030711</v>
      </c>
      <c r="I11" s="22"/>
      <c r="J11" s="23">
        <v>2916644097</v>
      </c>
    </row>
    <row r="12" spans="1:10" ht="16.5" customHeight="1" x14ac:dyDescent="0.25">
      <c r="A12" s="6" t="s">
        <v>68</v>
      </c>
      <c r="D12" s="25">
        <v>-2932663271</v>
      </c>
      <c r="E12" s="22"/>
      <c r="F12" s="26">
        <v>-2459589273</v>
      </c>
      <c r="G12" s="22"/>
      <c r="H12" s="25">
        <v>-2908667286</v>
      </c>
      <c r="I12" s="22"/>
      <c r="J12" s="26">
        <v>-2441011213</v>
      </c>
    </row>
    <row r="13" spans="1:10" ht="4.3499999999999996" customHeight="1" x14ac:dyDescent="0.25">
      <c r="D13" s="29"/>
      <c r="E13" s="22"/>
      <c r="F13" s="30"/>
      <c r="G13" s="22"/>
      <c r="H13" s="29"/>
      <c r="I13" s="22"/>
      <c r="J13" s="30"/>
    </row>
    <row r="14" spans="1:10" ht="16.5" customHeight="1" x14ac:dyDescent="0.25">
      <c r="A14" s="2" t="s">
        <v>69</v>
      </c>
      <c r="D14" s="29">
        <f>SUM(D11:D12)</f>
        <v>763885149</v>
      </c>
      <c r="E14" s="22"/>
      <c r="F14" s="30">
        <f>SUM(F11:F12)</f>
        <v>480595722</v>
      </c>
      <c r="G14" s="22"/>
      <c r="H14" s="29">
        <f>SUM(H11:H13)</f>
        <v>755363425</v>
      </c>
      <c r="I14" s="22"/>
      <c r="J14" s="30">
        <f>SUM(J11:J13)</f>
        <v>475632884</v>
      </c>
    </row>
    <row r="15" spans="1:10" ht="4.3499999999999996" customHeight="1" x14ac:dyDescent="0.25">
      <c r="A15" s="2"/>
      <c r="D15" s="29"/>
      <c r="E15" s="22"/>
      <c r="F15" s="30"/>
      <c r="G15" s="22"/>
      <c r="H15" s="29"/>
      <c r="I15" s="22"/>
      <c r="J15" s="30"/>
    </row>
    <row r="16" spans="1:10" ht="16.5" customHeight="1" x14ac:dyDescent="0.25">
      <c r="A16" s="6" t="s">
        <v>70</v>
      </c>
      <c r="B16" s="157">
        <v>26</v>
      </c>
      <c r="D16" s="21">
        <v>9554651</v>
      </c>
      <c r="E16" s="22"/>
      <c r="F16" s="23">
        <v>9229374</v>
      </c>
      <c r="G16" s="22"/>
      <c r="H16" s="21">
        <v>13139670</v>
      </c>
      <c r="I16" s="22"/>
      <c r="J16" s="23">
        <v>12087600</v>
      </c>
    </row>
    <row r="17" spans="1:10" ht="16.5" customHeight="1" x14ac:dyDescent="0.25">
      <c r="A17" s="6" t="s">
        <v>183</v>
      </c>
      <c r="D17" s="21">
        <v>-5103748</v>
      </c>
      <c r="E17" s="22"/>
      <c r="F17" s="23">
        <v>-59740359</v>
      </c>
      <c r="G17" s="22"/>
      <c r="H17" s="21">
        <v>-5136583</v>
      </c>
      <c r="I17" s="22"/>
      <c r="J17" s="23">
        <v>-59954585</v>
      </c>
    </row>
    <row r="18" spans="1:10" ht="16.5" customHeight="1" x14ac:dyDescent="0.25">
      <c r="A18" s="6" t="s">
        <v>71</v>
      </c>
      <c r="D18" s="21">
        <v>-13971888</v>
      </c>
      <c r="E18" s="22"/>
      <c r="F18" s="23">
        <v>14317059</v>
      </c>
      <c r="G18" s="22"/>
      <c r="H18" s="21">
        <v>-13971888</v>
      </c>
      <c r="I18" s="22"/>
      <c r="J18" s="23">
        <v>14317059</v>
      </c>
    </row>
    <row r="19" spans="1:10" ht="16.5" customHeight="1" x14ac:dyDescent="0.25">
      <c r="A19" s="6" t="s">
        <v>72</v>
      </c>
      <c r="D19" s="21">
        <v>-242649779</v>
      </c>
      <c r="E19" s="22"/>
      <c r="F19" s="23">
        <v>-203519298</v>
      </c>
      <c r="G19" s="22"/>
      <c r="H19" s="21">
        <v>-241220570</v>
      </c>
      <c r="I19" s="22"/>
      <c r="J19" s="23">
        <v>-202678826</v>
      </c>
    </row>
    <row r="20" spans="1:10" ht="16.5" customHeight="1" x14ac:dyDescent="0.25">
      <c r="A20" s="6" t="s">
        <v>73</v>
      </c>
      <c r="D20" s="21">
        <v>-100554824</v>
      </c>
      <c r="E20" s="22"/>
      <c r="F20" s="23">
        <v>-87752327</v>
      </c>
      <c r="G20" s="22"/>
      <c r="H20" s="21">
        <v>-97351062</v>
      </c>
      <c r="I20" s="22"/>
      <c r="J20" s="23">
        <v>-85718031</v>
      </c>
    </row>
    <row r="21" spans="1:10" ht="16.5" customHeight="1" x14ac:dyDescent="0.25">
      <c r="A21" s="6" t="s">
        <v>74</v>
      </c>
      <c r="B21" s="157">
        <v>27</v>
      </c>
      <c r="D21" s="25">
        <v>-4493449</v>
      </c>
      <c r="E21" s="22"/>
      <c r="F21" s="26">
        <v>-2758509</v>
      </c>
      <c r="G21" s="22"/>
      <c r="H21" s="25">
        <v>-4493427</v>
      </c>
      <c r="I21" s="22"/>
      <c r="J21" s="26">
        <v>-2597699</v>
      </c>
    </row>
    <row r="22" spans="1:10" ht="4.3499999999999996" customHeight="1" x14ac:dyDescent="0.25">
      <c r="B22" s="161"/>
      <c r="D22" s="29"/>
      <c r="E22" s="22"/>
      <c r="F22" s="30"/>
      <c r="G22" s="22"/>
      <c r="H22" s="45"/>
      <c r="I22" s="22"/>
      <c r="J22" s="46"/>
    </row>
    <row r="23" spans="1:10" ht="16.5" customHeight="1" x14ac:dyDescent="0.25">
      <c r="A23" s="2" t="s">
        <v>75</v>
      </c>
      <c r="D23" s="29">
        <f>SUM(D14:D21)</f>
        <v>406666112</v>
      </c>
      <c r="E23" s="22"/>
      <c r="F23" s="30">
        <f>SUM(F14:F21)</f>
        <v>150371662</v>
      </c>
      <c r="G23" s="22"/>
      <c r="H23" s="29">
        <f>SUM(H14:H21)</f>
        <v>406329565</v>
      </c>
      <c r="I23" s="22"/>
      <c r="J23" s="30">
        <f>SUM(J14:J21)</f>
        <v>151088402</v>
      </c>
    </row>
    <row r="24" spans="1:10" ht="16.5" customHeight="1" x14ac:dyDescent="0.25">
      <c r="A24" s="46" t="s">
        <v>76</v>
      </c>
      <c r="B24" s="157">
        <v>29</v>
      </c>
      <c r="D24" s="61">
        <v>-49282214</v>
      </c>
      <c r="E24" s="22"/>
      <c r="F24" s="62">
        <v>-25248199</v>
      </c>
      <c r="G24" s="22"/>
      <c r="H24" s="25">
        <v>-49206217</v>
      </c>
      <c r="I24" s="22"/>
      <c r="J24" s="26">
        <v>-25248199</v>
      </c>
    </row>
    <row r="25" spans="1:10" ht="4.3499999999999996" customHeight="1" x14ac:dyDescent="0.25">
      <c r="A25" s="46"/>
      <c r="B25" s="161"/>
      <c r="D25" s="63"/>
      <c r="E25" s="22"/>
      <c r="F25" s="64"/>
      <c r="G25" s="22"/>
      <c r="H25" s="63"/>
      <c r="I25" s="22"/>
      <c r="J25" s="64"/>
    </row>
    <row r="26" spans="1:10" ht="16.5" customHeight="1" x14ac:dyDescent="0.25">
      <c r="A26" s="168" t="s">
        <v>77</v>
      </c>
      <c r="D26" s="31">
        <f>SUM(D23:D24)</f>
        <v>357383898</v>
      </c>
      <c r="E26" s="22"/>
      <c r="F26" s="32">
        <f>SUM(F23:F24)</f>
        <v>125123463</v>
      </c>
      <c r="G26" s="22"/>
      <c r="H26" s="31">
        <f>SUM(H23:H24)</f>
        <v>357123348</v>
      </c>
      <c r="I26" s="22"/>
      <c r="J26" s="32">
        <f>SUM(J23:J24)</f>
        <v>125840203</v>
      </c>
    </row>
    <row r="27" spans="1:10" ht="4.3499999999999996" customHeight="1" x14ac:dyDescent="0.25">
      <c r="A27" s="46"/>
      <c r="B27" s="161"/>
      <c r="D27" s="63"/>
      <c r="E27" s="30"/>
      <c r="F27" s="64"/>
      <c r="G27" s="30"/>
      <c r="H27" s="63"/>
      <c r="I27" s="30"/>
      <c r="J27" s="64"/>
    </row>
    <row r="28" spans="1:10" ht="16.5" customHeight="1" x14ac:dyDescent="0.25">
      <c r="A28" s="168" t="s">
        <v>78</v>
      </c>
      <c r="B28" s="161"/>
      <c r="C28" s="46"/>
      <c r="D28" s="63"/>
      <c r="E28" s="30"/>
      <c r="F28" s="64"/>
      <c r="G28" s="30"/>
      <c r="H28" s="63"/>
      <c r="I28" s="30"/>
      <c r="J28" s="64"/>
    </row>
    <row r="29" spans="1:10" ht="16.5" customHeight="1" thickBot="1" x14ac:dyDescent="0.3">
      <c r="A29" s="168" t="s">
        <v>79</v>
      </c>
      <c r="B29" s="161"/>
      <c r="C29" s="46"/>
      <c r="D29" s="67">
        <f>SUM(D26)</f>
        <v>357383898</v>
      </c>
      <c r="E29" s="30"/>
      <c r="F29" s="68">
        <f>SUM(F26)</f>
        <v>125123463</v>
      </c>
      <c r="G29" s="30"/>
      <c r="H29" s="67">
        <f>SUM(,H26)</f>
        <v>357123348</v>
      </c>
      <c r="I29" s="30"/>
      <c r="J29" s="68">
        <f>SUM(J26)</f>
        <v>125840203</v>
      </c>
    </row>
    <row r="30" spans="1:10" ht="4.3499999999999996" customHeight="1" thickTop="1" x14ac:dyDescent="0.25">
      <c r="A30" s="46"/>
      <c r="B30" s="161"/>
      <c r="D30" s="63"/>
      <c r="E30" s="22"/>
      <c r="F30" s="64"/>
      <c r="G30" s="22"/>
      <c r="H30" s="63"/>
      <c r="I30" s="22"/>
      <c r="J30" s="64"/>
    </row>
    <row r="31" spans="1:10" ht="16.5" customHeight="1" x14ac:dyDescent="0.25">
      <c r="A31" s="168" t="s">
        <v>80</v>
      </c>
      <c r="B31" s="161"/>
      <c r="D31" s="63"/>
      <c r="E31" s="22"/>
      <c r="F31" s="64"/>
      <c r="G31" s="22"/>
      <c r="H31" s="63"/>
      <c r="I31" s="22"/>
      <c r="J31" s="64"/>
    </row>
    <row r="32" spans="1:10" ht="16.5" customHeight="1" x14ac:dyDescent="0.25">
      <c r="A32" s="46" t="s">
        <v>81</v>
      </c>
      <c r="B32" s="161"/>
      <c r="D32" s="69">
        <f>D29</f>
        <v>357383898</v>
      </c>
      <c r="E32" s="22"/>
      <c r="F32" s="70">
        <f>F26</f>
        <v>125123463</v>
      </c>
      <c r="G32" s="22"/>
      <c r="H32" s="69">
        <f>H29</f>
        <v>357123348</v>
      </c>
      <c r="I32" s="22"/>
      <c r="J32" s="70">
        <f>J26</f>
        <v>125840203</v>
      </c>
    </row>
    <row r="33" spans="1:10" ht="16.5" customHeight="1" x14ac:dyDescent="0.25">
      <c r="A33" s="46" t="s">
        <v>82</v>
      </c>
      <c r="B33" s="161"/>
      <c r="D33" s="25">
        <v>0</v>
      </c>
      <c r="E33" s="22"/>
      <c r="F33" s="26">
        <v>0</v>
      </c>
      <c r="G33" s="22"/>
      <c r="H33" s="65">
        <v>0</v>
      </c>
      <c r="I33" s="22"/>
      <c r="J33" s="66">
        <v>0</v>
      </c>
    </row>
    <row r="34" spans="1:10" ht="4.3499999999999996" customHeight="1" x14ac:dyDescent="0.25">
      <c r="A34" s="46"/>
      <c r="B34" s="161"/>
      <c r="D34" s="63"/>
      <c r="E34" s="22"/>
      <c r="F34" s="64"/>
      <c r="G34" s="22"/>
      <c r="H34" s="63"/>
      <c r="I34" s="22"/>
      <c r="J34" s="64"/>
    </row>
    <row r="35" spans="1:10" ht="16.5" customHeight="1" thickBot="1" x14ac:dyDescent="0.3">
      <c r="A35" s="46"/>
      <c r="B35" s="161"/>
      <c r="D35" s="67">
        <f>SUM(D32:D34)</f>
        <v>357383898</v>
      </c>
      <c r="E35" s="22"/>
      <c r="F35" s="68">
        <f>SUM(F32:F34)</f>
        <v>125123463</v>
      </c>
      <c r="G35" s="22"/>
      <c r="H35" s="67">
        <f>SUM(H32:H34)</f>
        <v>357123348</v>
      </c>
      <c r="I35" s="22"/>
      <c r="J35" s="68">
        <f>SUM(J32:J34)</f>
        <v>125840203</v>
      </c>
    </row>
    <row r="36" spans="1:10" ht="4.3499999999999996" customHeight="1" thickTop="1" x14ac:dyDescent="0.25">
      <c r="A36" s="46"/>
      <c r="B36" s="161"/>
      <c r="D36" s="63"/>
      <c r="E36" s="22"/>
      <c r="F36" s="64"/>
      <c r="G36" s="22"/>
      <c r="H36" s="63"/>
      <c r="I36" s="22"/>
      <c r="J36" s="64"/>
    </row>
    <row r="37" spans="1:10" ht="16.5" customHeight="1" x14ac:dyDescent="0.25">
      <c r="A37" s="2" t="s">
        <v>83</v>
      </c>
      <c r="D37" s="29"/>
      <c r="E37" s="22"/>
      <c r="F37" s="30"/>
      <c r="G37" s="22"/>
      <c r="H37" s="29"/>
      <c r="I37" s="22"/>
      <c r="J37" s="30"/>
    </row>
    <row r="38" spans="1:10" ht="16.5" customHeight="1" x14ac:dyDescent="0.25">
      <c r="A38" s="2" t="s">
        <v>84</v>
      </c>
      <c r="D38" s="29"/>
      <c r="E38" s="22"/>
      <c r="F38" s="30"/>
      <c r="G38" s="22"/>
      <c r="H38" s="29"/>
      <c r="I38" s="22"/>
      <c r="J38" s="30"/>
    </row>
    <row r="39" spans="1:10" ht="16.5" customHeight="1" x14ac:dyDescent="0.25">
      <c r="A39" s="6" t="s">
        <v>81</v>
      </c>
      <c r="D39" s="29">
        <f>D35</f>
        <v>357383898</v>
      </c>
      <c r="E39" s="22"/>
      <c r="F39" s="30">
        <v>125123463</v>
      </c>
      <c r="G39" s="22"/>
      <c r="H39" s="69">
        <f>H35</f>
        <v>357123348</v>
      </c>
      <c r="I39" s="22"/>
      <c r="J39" s="70">
        <v>125840203</v>
      </c>
    </row>
    <row r="40" spans="1:10" ht="16.5" customHeight="1" x14ac:dyDescent="0.25">
      <c r="A40" s="6" t="s">
        <v>82</v>
      </c>
      <c r="D40" s="31">
        <v>0</v>
      </c>
      <c r="E40" s="22"/>
      <c r="F40" s="32">
        <v>0</v>
      </c>
      <c r="G40" s="22"/>
      <c r="H40" s="25">
        <v>0</v>
      </c>
      <c r="I40" s="22"/>
      <c r="J40" s="26">
        <v>0</v>
      </c>
    </row>
    <row r="41" spans="1:10" ht="4.3499999999999996" customHeight="1" x14ac:dyDescent="0.25">
      <c r="D41" s="29"/>
      <c r="E41" s="22"/>
      <c r="F41" s="30"/>
      <c r="G41" s="22"/>
      <c r="H41" s="29"/>
      <c r="I41" s="22"/>
      <c r="J41" s="30"/>
    </row>
    <row r="42" spans="1:10" ht="16.5" customHeight="1" thickBot="1" x14ac:dyDescent="0.3">
      <c r="D42" s="54">
        <f>SUM(D39:D40)</f>
        <v>357383898</v>
      </c>
      <c r="E42" s="22"/>
      <c r="F42" s="55">
        <f>SUM(F39:F40)</f>
        <v>125123463</v>
      </c>
      <c r="G42" s="22"/>
      <c r="H42" s="54">
        <f>SUM(H39:H40)</f>
        <v>357123348</v>
      </c>
      <c r="I42" s="22"/>
      <c r="J42" s="55">
        <f>SUM(J39:J40)</f>
        <v>125840203</v>
      </c>
    </row>
    <row r="43" spans="1:10" ht="16.5" customHeight="1" thickTop="1" x14ac:dyDescent="0.25">
      <c r="D43" s="29"/>
      <c r="E43" s="22"/>
      <c r="F43" s="30"/>
      <c r="G43" s="22"/>
      <c r="H43" s="29"/>
      <c r="I43" s="22"/>
      <c r="J43" s="30"/>
    </row>
    <row r="44" spans="1:10" ht="16.5" customHeight="1" x14ac:dyDescent="0.25">
      <c r="A44" s="2" t="s">
        <v>85</v>
      </c>
      <c r="D44" s="29"/>
      <c r="E44" s="22"/>
      <c r="F44" s="30"/>
      <c r="G44" s="22"/>
      <c r="H44" s="29"/>
      <c r="I44" s="22"/>
      <c r="J44" s="30"/>
    </row>
    <row r="45" spans="1:10" ht="16.5" customHeight="1" thickBot="1" x14ac:dyDescent="0.3">
      <c r="A45" s="6" t="s">
        <v>86</v>
      </c>
      <c r="B45" s="157">
        <v>30</v>
      </c>
      <c r="D45" s="71">
        <v>0.55000000000000004</v>
      </c>
      <c r="E45" s="72"/>
      <c r="F45" s="73">
        <v>0.19</v>
      </c>
      <c r="G45" s="72"/>
      <c r="H45" s="71">
        <v>0.55000000000000004</v>
      </c>
      <c r="I45" s="72"/>
      <c r="J45" s="73">
        <v>0.2</v>
      </c>
    </row>
    <row r="46" spans="1:10" ht="16.5" customHeight="1" thickTop="1" x14ac:dyDescent="0.25">
      <c r="D46" s="172"/>
      <c r="E46" s="74"/>
      <c r="F46" s="172"/>
      <c r="G46" s="74"/>
      <c r="H46" s="172"/>
      <c r="I46" s="74"/>
      <c r="J46" s="172"/>
    </row>
    <row r="47" spans="1:10" ht="16.5" customHeight="1" x14ac:dyDescent="0.25">
      <c r="D47" s="172"/>
      <c r="E47" s="74"/>
      <c r="F47" s="172"/>
      <c r="G47" s="74"/>
      <c r="H47" s="172"/>
      <c r="I47" s="74"/>
      <c r="J47" s="172"/>
    </row>
    <row r="48" spans="1:10" ht="16.5" customHeight="1" x14ac:dyDescent="0.25">
      <c r="D48" s="172"/>
      <c r="E48" s="74"/>
      <c r="F48" s="172"/>
      <c r="G48" s="74"/>
      <c r="H48" s="172"/>
      <c r="I48" s="74"/>
      <c r="J48" s="172"/>
    </row>
    <row r="49" spans="1:10" ht="16.5" customHeight="1" x14ac:dyDescent="0.25">
      <c r="D49" s="172"/>
      <c r="E49" s="74"/>
      <c r="F49" s="172"/>
      <c r="G49" s="74"/>
      <c r="H49" s="172"/>
      <c r="I49" s="74"/>
      <c r="J49" s="172"/>
    </row>
    <row r="50" spans="1:10" ht="16.5" customHeight="1" x14ac:dyDescent="0.25">
      <c r="D50" s="172"/>
      <c r="E50" s="74"/>
      <c r="F50" s="172"/>
      <c r="G50" s="74"/>
      <c r="H50" s="172"/>
      <c r="I50" s="74"/>
      <c r="J50" s="172"/>
    </row>
    <row r="51" spans="1:10" ht="16.5" customHeight="1" x14ac:dyDescent="0.25">
      <c r="D51" s="172"/>
      <c r="E51" s="74"/>
      <c r="F51" s="172"/>
      <c r="G51" s="74"/>
      <c r="H51" s="172"/>
      <c r="I51" s="74"/>
      <c r="J51" s="172"/>
    </row>
    <row r="52" spans="1:10" ht="16.5" customHeight="1" x14ac:dyDescent="0.25">
      <c r="D52" s="172"/>
      <c r="E52" s="74"/>
      <c r="F52" s="172"/>
      <c r="G52" s="74"/>
      <c r="H52" s="172"/>
      <c r="I52" s="74"/>
      <c r="J52" s="172"/>
    </row>
    <row r="53" spans="1:10" ht="16.5" customHeight="1" x14ac:dyDescent="0.25">
      <c r="D53" s="172"/>
      <c r="E53" s="74"/>
      <c r="F53" s="172"/>
      <c r="G53" s="74"/>
      <c r="H53" s="172"/>
      <c r="I53" s="74"/>
      <c r="J53" s="172"/>
    </row>
    <row r="54" spans="1:10" ht="16.5" customHeight="1" x14ac:dyDescent="0.25">
      <c r="D54" s="172"/>
      <c r="E54" s="74"/>
      <c r="F54" s="172"/>
      <c r="G54" s="74"/>
      <c r="H54" s="172"/>
      <c r="I54" s="74"/>
      <c r="J54" s="172"/>
    </row>
    <row r="55" spans="1:10" ht="16.5" customHeight="1" x14ac:dyDescent="0.25">
      <c r="D55" s="172"/>
      <c r="E55" s="74"/>
      <c r="F55" s="172"/>
      <c r="G55" s="74"/>
      <c r="H55" s="172"/>
      <c r="I55" s="74"/>
      <c r="J55" s="172"/>
    </row>
    <row r="56" spans="1:10" ht="16.5" customHeight="1" x14ac:dyDescent="0.25">
      <c r="D56" s="172"/>
      <c r="E56" s="74"/>
      <c r="F56" s="172"/>
      <c r="G56" s="74"/>
      <c r="H56" s="172"/>
      <c r="I56" s="74"/>
      <c r="J56" s="172"/>
    </row>
    <row r="57" spans="1:10" ht="16.5" customHeight="1" x14ac:dyDescent="0.25">
      <c r="D57" s="172"/>
      <c r="E57" s="74"/>
      <c r="F57" s="172"/>
      <c r="G57" s="74"/>
      <c r="H57" s="172"/>
      <c r="I57" s="74"/>
      <c r="J57" s="172"/>
    </row>
    <row r="58" spans="1:10" ht="16.5" customHeight="1" x14ac:dyDescent="0.25">
      <c r="D58" s="172"/>
      <c r="E58" s="74"/>
      <c r="F58" s="172"/>
      <c r="G58" s="74"/>
      <c r="H58" s="172"/>
      <c r="I58" s="74"/>
      <c r="J58" s="172"/>
    </row>
    <row r="59" spans="1:10" ht="8.25" customHeight="1" x14ac:dyDescent="0.25">
      <c r="D59" s="74"/>
      <c r="E59" s="74"/>
      <c r="F59" s="74"/>
      <c r="G59" s="74"/>
      <c r="H59" s="74"/>
      <c r="I59" s="74"/>
      <c r="J59" s="74"/>
    </row>
    <row r="60" spans="1:10" ht="22.35" customHeight="1" x14ac:dyDescent="0.25">
      <c r="A60" s="40" t="str">
        <f>+'BS 5-7'!A52</f>
        <v>The accompanying notes are an integral part of these consolidated and separate financial statements.</v>
      </c>
      <c r="B60" s="158"/>
      <c r="C60" s="40"/>
      <c r="D60" s="32"/>
      <c r="E60" s="32"/>
      <c r="F60" s="32"/>
      <c r="G60" s="32"/>
      <c r="H60" s="32"/>
      <c r="I60" s="32"/>
      <c r="J60" s="32"/>
    </row>
  </sheetData>
  <mergeCells count="4">
    <mergeCell ref="D6:F6"/>
    <mergeCell ref="H6:J6"/>
    <mergeCell ref="D7:F7"/>
    <mergeCell ref="H7:J7"/>
  </mergeCells>
  <pageMargins left="0.8" right="0.5" top="0.5" bottom="0.6" header="0.49" footer="0.4"/>
  <pageSetup paperSize="9" scale="92" firstPageNumber="8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3250E-9115-47B9-919D-EF0A6630FD1D}">
  <dimension ref="A1:X43"/>
  <sheetViews>
    <sheetView topLeftCell="A32" zoomScaleNormal="100" zoomScaleSheetLayoutView="80" workbookViewId="0">
      <selection activeCell="K49" sqref="K49"/>
    </sheetView>
  </sheetViews>
  <sheetFormatPr defaultColWidth="9.42578125" defaultRowHeight="16.5" customHeight="1" x14ac:dyDescent="0.25"/>
  <cols>
    <col min="1" max="1" width="1.42578125" style="1" customWidth="1"/>
    <col min="2" max="2" width="22.42578125" style="1" customWidth="1"/>
    <col min="3" max="3" width="17" style="44" customWidth="1"/>
    <col min="4" max="4" width="6.42578125" style="80" customWidth="1"/>
    <col min="5" max="5" width="0.5703125" style="87" customWidth="1"/>
    <col min="6" max="6" width="12.42578125" style="87" customWidth="1"/>
    <col min="7" max="7" width="0.5703125" style="80" customWidth="1"/>
    <col min="8" max="8" width="12.42578125" style="80" customWidth="1"/>
    <col min="9" max="9" width="0.5703125" style="80" customWidth="1"/>
    <col min="10" max="10" width="14.42578125" style="80" customWidth="1"/>
    <col min="11" max="11" width="0.5703125" style="80" customWidth="1"/>
    <col min="12" max="12" width="13" style="80" customWidth="1"/>
    <col min="13" max="13" width="0.5703125" style="80" customWidth="1"/>
    <col min="14" max="14" width="14.5703125" style="80" customWidth="1"/>
    <col min="15" max="15" width="0.5703125" style="80" customWidth="1"/>
    <col min="16" max="16" width="17.5703125" style="80" customWidth="1"/>
    <col min="17" max="17" width="0.5703125" style="80" customWidth="1"/>
    <col min="18" max="18" width="11" style="80" customWidth="1"/>
    <col min="19" max="19" width="0.5703125" style="80" customWidth="1"/>
    <col min="20" max="20" width="14.42578125" style="80" customWidth="1"/>
    <col min="21" max="21" width="0.5703125" style="80" customWidth="1"/>
    <col min="22" max="22" width="10.42578125" style="80" customWidth="1"/>
    <col min="23" max="23" width="0.5703125" style="80" customWidth="1"/>
    <col min="24" max="24" width="13.5703125" style="80" customWidth="1"/>
    <col min="25" max="16384" width="9.42578125" style="1"/>
  </cols>
  <sheetData>
    <row r="1" spans="1:24" ht="16.5" customHeight="1" x14ac:dyDescent="0.25">
      <c r="A1" s="76" t="str">
        <f>+'BS 5-7'!A1</f>
        <v>Sunsweet Public Company Limited</v>
      </c>
      <c r="B1" s="76"/>
      <c r="C1" s="77"/>
      <c r="D1" s="78"/>
      <c r="E1" s="79"/>
      <c r="F1" s="79"/>
      <c r="X1" s="81"/>
    </row>
    <row r="2" spans="1:24" ht="16.5" customHeight="1" x14ac:dyDescent="0.25">
      <c r="A2" s="76" t="s">
        <v>87</v>
      </c>
      <c r="B2" s="76"/>
      <c r="C2" s="77"/>
      <c r="D2" s="78"/>
      <c r="E2" s="79"/>
      <c r="F2" s="79"/>
    </row>
    <row r="3" spans="1:24" ht="16.5" customHeight="1" x14ac:dyDescent="0.25">
      <c r="A3" s="82" t="s">
        <v>179</v>
      </c>
      <c r="B3" s="82"/>
      <c r="C3" s="83"/>
      <c r="D3" s="84"/>
      <c r="E3" s="156"/>
      <c r="F3" s="156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24" ht="16.5" customHeight="1" x14ac:dyDescent="0.25">
      <c r="A4" s="86"/>
      <c r="B4" s="86"/>
      <c r="C4" s="77"/>
      <c r="D4" s="78"/>
      <c r="E4" s="79"/>
      <c r="F4" s="79"/>
    </row>
    <row r="6" spans="1:24" ht="16.5" customHeight="1" x14ac:dyDescent="0.25">
      <c r="F6" s="184" t="s">
        <v>88</v>
      </c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</row>
    <row r="7" spans="1:24" ht="16.5" customHeight="1" x14ac:dyDescent="0.25">
      <c r="F7" s="185" t="s">
        <v>89</v>
      </c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78"/>
      <c r="V7" s="78"/>
      <c r="W7" s="78"/>
      <c r="X7" s="78"/>
    </row>
    <row r="8" spans="1:24" ht="16.5" customHeight="1" x14ac:dyDescent="0.25">
      <c r="E8" s="80"/>
      <c r="F8" s="80"/>
      <c r="M8" s="79"/>
      <c r="N8" s="79"/>
      <c r="O8" s="79"/>
      <c r="P8" s="184" t="s">
        <v>60</v>
      </c>
      <c r="Q8" s="184"/>
      <c r="R8" s="184"/>
      <c r="S8" s="79"/>
      <c r="T8" s="79"/>
      <c r="U8" s="78"/>
      <c r="V8" s="78"/>
      <c r="W8" s="78"/>
      <c r="X8" s="78"/>
    </row>
    <row r="9" spans="1:24" ht="16.5" customHeight="1" x14ac:dyDescent="0.25">
      <c r="F9" s="184" t="s">
        <v>90</v>
      </c>
      <c r="G9" s="184"/>
      <c r="H9" s="184"/>
      <c r="I9" s="184"/>
      <c r="J9" s="184"/>
      <c r="K9" s="1"/>
      <c r="L9" s="1"/>
      <c r="M9" s="1"/>
      <c r="N9" s="1"/>
      <c r="O9" s="79"/>
      <c r="P9" s="81" t="s">
        <v>91</v>
      </c>
      <c r="Q9" s="79"/>
      <c r="R9" s="79"/>
      <c r="S9" s="79"/>
      <c r="T9" s="79"/>
      <c r="U9" s="79"/>
      <c r="V9" s="79"/>
      <c r="W9" s="79"/>
      <c r="X9" s="79"/>
    </row>
    <row r="10" spans="1:24" ht="16.5" customHeight="1" x14ac:dyDescent="0.25">
      <c r="C10" s="88"/>
      <c r="E10" s="79"/>
      <c r="F10" s="79"/>
      <c r="G10" s="79"/>
      <c r="H10" s="1"/>
      <c r="I10" s="79"/>
      <c r="J10" s="81" t="s">
        <v>92</v>
      </c>
      <c r="K10" s="79"/>
      <c r="L10" s="89"/>
      <c r="M10" s="81"/>
      <c r="N10" s="89"/>
      <c r="O10" s="79"/>
      <c r="P10" s="81" t="s">
        <v>93</v>
      </c>
      <c r="Q10" s="79"/>
      <c r="R10" s="1"/>
      <c r="S10" s="1"/>
      <c r="T10" s="1"/>
      <c r="U10" s="1"/>
      <c r="V10" s="1"/>
      <c r="W10" s="1"/>
      <c r="X10" s="1"/>
    </row>
    <row r="11" spans="1:24" ht="16.5" customHeight="1" x14ac:dyDescent="0.25">
      <c r="C11" s="90"/>
      <c r="F11" s="81"/>
      <c r="G11" s="79"/>
      <c r="H11" s="1"/>
      <c r="I11" s="79"/>
      <c r="J11" s="81" t="s">
        <v>94</v>
      </c>
      <c r="K11" s="79"/>
      <c r="L11" s="79"/>
      <c r="M11" s="79"/>
      <c r="N11" s="79"/>
      <c r="O11" s="81"/>
      <c r="P11" s="91" t="s">
        <v>186</v>
      </c>
      <c r="Q11" s="81"/>
      <c r="R11" s="81" t="s">
        <v>95</v>
      </c>
      <c r="S11" s="79"/>
      <c r="T11" s="81" t="s">
        <v>64</v>
      </c>
      <c r="U11" s="79"/>
      <c r="W11" s="79"/>
      <c r="X11" s="79"/>
    </row>
    <row r="12" spans="1:24" ht="16.5" customHeight="1" x14ac:dyDescent="0.25">
      <c r="C12" s="90"/>
      <c r="F12" s="81" t="s">
        <v>96</v>
      </c>
      <c r="G12" s="81"/>
      <c r="H12" s="92" t="s">
        <v>97</v>
      </c>
      <c r="I12" s="81"/>
      <c r="J12" s="81" t="s">
        <v>98</v>
      </c>
      <c r="K12" s="81"/>
      <c r="L12" s="186" t="s">
        <v>57</v>
      </c>
      <c r="M12" s="186"/>
      <c r="N12" s="186"/>
      <c r="O12" s="81"/>
      <c r="P12" s="81" t="s">
        <v>99</v>
      </c>
      <c r="Q12" s="81"/>
      <c r="R12" s="81" t="s">
        <v>100</v>
      </c>
      <c r="S12" s="81"/>
      <c r="T12" s="81" t="s">
        <v>101</v>
      </c>
      <c r="U12" s="81"/>
      <c r="V12" s="81" t="s">
        <v>102</v>
      </c>
      <c r="W12" s="81"/>
      <c r="X12" s="81"/>
    </row>
    <row r="13" spans="1:24" ht="16.5" customHeight="1" x14ac:dyDescent="0.25">
      <c r="C13" s="90"/>
      <c r="F13" s="81" t="s">
        <v>103</v>
      </c>
      <c r="G13" s="81"/>
      <c r="H13" s="92" t="s">
        <v>103</v>
      </c>
      <c r="I13" s="81"/>
      <c r="J13" s="81" t="s">
        <v>104</v>
      </c>
      <c r="K13" s="81"/>
      <c r="L13" s="92" t="s">
        <v>105</v>
      </c>
      <c r="M13" s="1"/>
      <c r="N13" s="92"/>
      <c r="O13" s="81"/>
      <c r="P13" s="81" t="s">
        <v>106</v>
      </c>
      <c r="Q13" s="81"/>
      <c r="R13" s="81" t="s">
        <v>107</v>
      </c>
      <c r="S13" s="81"/>
      <c r="T13" s="81" t="s">
        <v>108</v>
      </c>
      <c r="U13" s="81"/>
      <c r="V13" s="81" t="s">
        <v>109</v>
      </c>
      <c r="W13" s="81"/>
      <c r="X13" s="81" t="s">
        <v>95</v>
      </c>
    </row>
    <row r="14" spans="1:24" ht="16.5" customHeight="1" x14ac:dyDescent="0.25">
      <c r="C14" s="90"/>
      <c r="F14" s="81" t="s">
        <v>110</v>
      </c>
      <c r="G14" s="81"/>
      <c r="H14" s="92" t="s">
        <v>111</v>
      </c>
      <c r="I14" s="81"/>
      <c r="J14" s="81" t="s">
        <v>112</v>
      </c>
      <c r="K14" s="81"/>
      <c r="L14" s="92" t="s">
        <v>113</v>
      </c>
      <c r="M14" s="1"/>
      <c r="N14" s="92" t="s">
        <v>59</v>
      </c>
      <c r="O14" s="81"/>
      <c r="P14" s="81" t="s">
        <v>114</v>
      </c>
      <c r="Q14" s="81"/>
      <c r="R14" s="81" t="s">
        <v>115</v>
      </c>
      <c r="S14" s="81"/>
      <c r="T14" s="81" t="s">
        <v>62</v>
      </c>
      <c r="U14" s="81"/>
      <c r="V14" s="81" t="s">
        <v>116</v>
      </c>
      <c r="W14" s="81"/>
      <c r="X14" s="81" t="s">
        <v>117</v>
      </c>
    </row>
    <row r="15" spans="1:24" ht="16.5" customHeight="1" x14ac:dyDescent="0.25">
      <c r="D15" s="156" t="s">
        <v>6</v>
      </c>
      <c r="F15" s="91" t="s">
        <v>7</v>
      </c>
      <c r="G15" s="79"/>
      <c r="H15" s="91" t="s">
        <v>7</v>
      </c>
      <c r="I15" s="79"/>
      <c r="J15" s="91" t="s">
        <v>7</v>
      </c>
      <c r="K15" s="79"/>
      <c r="L15" s="93" t="s">
        <v>7</v>
      </c>
      <c r="M15" s="94"/>
      <c r="N15" s="93" t="s">
        <v>7</v>
      </c>
      <c r="O15" s="79"/>
      <c r="P15" s="91" t="s">
        <v>7</v>
      </c>
      <c r="Q15" s="79"/>
      <c r="R15" s="91" t="s">
        <v>7</v>
      </c>
      <c r="S15" s="79"/>
      <c r="T15" s="91" t="s">
        <v>7</v>
      </c>
      <c r="U15" s="79"/>
      <c r="V15" s="91" t="s">
        <v>7</v>
      </c>
      <c r="W15" s="79"/>
      <c r="X15" s="91" t="s">
        <v>7</v>
      </c>
    </row>
    <row r="16" spans="1:24" ht="16.5" customHeight="1" x14ac:dyDescent="0.25">
      <c r="D16" s="79"/>
      <c r="F16" s="95"/>
      <c r="G16" s="96"/>
      <c r="H16" s="96"/>
      <c r="I16" s="96"/>
      <c r="J16" s="96"/>
      <c r="K16" s="96"/>
      <c r="L16" s="95"/>
      <c r="M16" s="96"/>
      <c r="N16" s="95"/>
      <c r="O16" s="96"/>
      <c r="P16" s="96"/>
      <c r="Q16" s="96"/>
      <c r="R16" s="95"/>
      <c r="S16" s="96"/>
      <c r="T16" s="95"/>
      <c r="U16" s="96"/>
      <c r="V16" s="95"/>
      <c r="W16" s="96"/>
      <c r="X16" s="95"/>
    </row>
    <row r="17" spans="1:24" ht="16.5" customHeight="1" x14ac:dyDescent="0.25">
      <c r="A17" s="86" t="s">
        <v>122</v>
      </c>
      <c r="B17" s="97"/>
      <c r="C17" s="77"/>
      <c r="D17" s="165"/>
      <c r="E17" s="79"/>
      <c r="F17" s="23">
        <v>322498713</v>
      </c>
      <c r="G17" s="23"/>
      <c r="H17" s="23">
        <v>665525655</v>
      </c>
      <c r="I17" s="23"/>
      <c r="J17" s="23">
        <v>-20637124</v>
      </c>
      <c r="K17" s="23"/>
      <c r="L17" s="23">
        <v>32250000</v>
      </c>
      <c r="M17" s="43"/>
      <c r="N17" s="23">
        <v>145982615</v>
      </c>
      <c r="O17" s="23"/>
      <c r="P17" s="23">
        <v>-3280259</v>
      </c>
      <c r="Q17" s="23"/>
      <c r="R17" s="23">
        <f>SUM(P17:Q17)</f>
        <v>-3280259</v>
      </c>
      <c r="S17" s="23"/>
      <c r="T17" s="23">
        <f>SUM(R17,N17,L17,J17,H17,F17)</f>
        <v>1142339600</v>
      </c>
      <c r="U17" s="43"/>
      <c r="V17" s="23" t="s">
        <v>118</v>
      </c>
      <c r="W17" s="23"/>
      <c r="X17" s="23">
        <f>SUM(V17,T17)</f>
        <v>1142339600</v>
      </c>
    </row>
    <row r="18" spans="1:24" ht="16.5" customHeight="1" x14ac:dyDescent="0.25">
      <c r="A18" s="86" t="s">
        <v>119</v>
      </c>
      <c r="B18" s="86"/>
      <c r="C18" s="77"/>
      <c r="D18" s="99"/>
      <c r="E18" s="79"/>
      <c r="F18" s="99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ht="16.5" customHeight="1" x14ac:dyDescent="0.25">
      <c r="B19" s="100" t="s">
        <v>120</v>
      </c>
      <c r="C19" s="77"/>
      <c r="D19" s="99">
        <v>25</v>
      </c>
      <c r="E19" s="79"/>
      <c r="F19" s="23">
        <v>0</v>
      </c>
      <c r="G19" s="99"/>
      <c r="H19" s="23">
        <v>0</v>
      </c>
      <c r="I19" s="99"/>
      <c r="J19" s="23">
        <v>0</v>
      </c>
      <c r="K19" s="99"/>
      <c r="L19" s="23">
        <v>0</v>
      </c>
      <c r="M19" s="99"/>
      <c r="N19" s="43">
        <v>-128998070</v>
      </c>
      <c r="O19" s="99"/>
      <c r="P19" s="23">
        <v>0</v>
      </c>
      <c r="Q19" s="99"/>
      <c r="R19" s="23">
        <v>0</v>
      </c>
      <c r="S19" s="99"/>
      <c r="T19" s="23">
        <v>-128998070</v>
      </c>
      <c r="U19" s="23"/>
      <c r="V19" s="23">
        <v>0</v>
      </c>
      <c r="W19" s="99"/>
      <c r="X19" s="23">
        <f t="shared" ref="X19:X20" si="0">SUM(V19,T19)</f>
        <v>-128998070</v>
      </c>
    </row>
    <row r="20" spans="1:24" ht="16.5" customHeight="1" x14ac:dyDescent="0.25">
      <c r="B20" s="100" t="s">
        <v>121</v>
      </c>
      <c r="C20" s="77"/>
      <c r="D20" s="99"/>
      <c r="E20" s="79"/>
      <c r="F20" s="26">
        <v>0</v>
      </c>
      <c r="G20" s="99"/>
      <c r="H20" s="26">
        <v>0</v>
      </c>
      <c r="I20" s="99"/>
      <c r="J20" s="26">
        <v>0</v>
      </c>
      <c r="K20" s="99"/>
      <c r="L20" s="26">
        <v>0</v>
      </c>
      <c r="M20" s="99"/>
      <c r="N20" s="26">
        <v>125123463</v>
      </c>
      <c r="O20" s="99"/>
      <c r="P20" s="26">
        <v>0</v>
      </c>
      <c r="Q20" s="99"/>
      <c r="R20" s="26">
        <v>0</v>
      </c>
      <c r="S20" s="99"/>
      <c r="T20" s="26">
        <v>125123463</v>
      </c>
      <c r="U20" s="23"/>
      <c r="V20" s="26">
        <v>0</v>
      </c>
      <c r="W20" s="99"/>
      <c r="X20" s="26">
        <f t="shared" si="0"/>
        <v>125123463</v>
      </c>
    </row>
    <row r="21" spans="1:24" ht="16.5" customHeight="1" x14ac:dyDescent="0.25">
      <c r="D21" s="166"/>
      <c r="F21" s="99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</row>
    <row r="22" spans="1:24" ht="16.5" customHeight="1" thickBot="1" x14ac:dyDescent="0.3">
      <c r="A22" s="86" t="s">
        <v>123</v>
      </c>
      <c r="B22" s="100"/>
      <c r="D22" s="167"/>
      <c r="F22" s="52">
        <f>SUM(F17:F20)</f>
        <v>322498713</v>
      </c>
      <c r="G22" s="23"/>
      <c r="H22" s="52">
        <f>SUM(H17:H20)</f>
        <v>665525655</v>
      </c>
      <c r="I22" s="23"/>
      <c r="J22" s="52">
        <f>SUM(J17:J20)</f>
        <v>-20637124</v>
      </c>
      <c r="K22" s="23"/>
      <c r="L22" s="52">
        <f>SUM(L17:L20)</f>
        <v>32250000</v>
      </c>
      <c r="M22" s="23"/>
      <c r="N22" s="52">
        <f>SUM(N17:N20)</f>
        <v>142108008</v>
      </c>
      <c r="O22" s="23"/>
      <c r="P22" s="52">
        <f>SUM(P17:P20)</f>
        <v>-3280259</v>
      </c>
      <c r="Q22" s="23"/>
      <c r="R22" s="52">
        <f>SUM(R17:R20)</f>
        <v>-3280259</v>
      </c>
      <c r="S22" s="23"/>
      <c r="T22" s="52">
        <f>SUM(T17:T20)</f>
        <v>1138464993</v>
      </c>
      <c r="U22" s="23"/>
      <c r="V22" s="52">
        <f>SUM(V17:V20)</f>
        <v>0</v>
      </c>
      <c r="W22" s="23"/>
      <c r="X22" s="52">
        <f>SUM(X17:X20)</f>
        <v>1138464993</v>
      </c>
    </row>
    <row r="23" spans="1:24" ht="16.5" customHeight="1" thickTop="1" x14ac:dyDescent="0.25">
      <c r="A23" s="86"/>
      <c r="B23" s="100"/>
      <c r="D23" s="167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</row>
    <row r="24" spans="1:24" ht="16.5" customHeight="1" x14ac:dyDescent="0.25">
      <c r="A24" s="86"/>
      <c r="B24" s="100"/>
      <c r="D24" s="167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</row>
    <row r="25" spans="1:24" ht="16.5" customHeight="1" x14ac:dyDescent="0.25">
      <c r="A25" s="86" t="s">
        <v>180</v>
      </c>
      <c r="B25" s="97"/>
      <c r="C25" s="77"/>
      <c r="D25" s="165"/>
      <c r="E25" s="79"/>
      <c r="F25" s="21">
        <v>322498713</v>
      </c>
      <c r="G25" s="101"/>
      <c r="H25" s="21">
        <v>665525655</v>
      </c>
      <c r="I25" s="101"/>
      <c r="J25" s="21">
        <v>-20637124</v>
      </c>
      <c r="K25" s="101"/>
      <c r="L25" s="21">
        <v>32250000</v>
      </c>
      <c r="M25" s="53"/>
      <c r="N25" s="21">
        <v>142108008</v>
      </c>
      <c r="O25" s="101"/>
      <c r="P25" s="21">
        <v>-3280259</v>
      </c>
      <c r="Q25" s="101"/>
      <c r="R25" s="21">
        <f>SUM(P25:Q25)</f>
        <v>-3280259</v>
      </c>
      <c r="S25" s="101"/>
      <c r="T25" s="21">
        <f>SUM(R25,N25,L25,J25,H25,F25)</f>
        <v>1138464993</v>
      </c>
      <c r="U25" s="53"/>
      <c r="V25" s="21" t="s">
        <v>118</v>
      </c>
      <c r="W25" s="101"/>
      <c r="X25" s="21">
        <f>SUM(V25,T25)</f>
        <v>1138464993</v>
      </c>
    </row>
    <row r="26" spans="1:24" ht="16.5" customHeight="1" x14ac:dyDescent="0.25">
      <c r="A26" s="86" t="s">
        <v>119</v>
      </c>
      <c r="B26" s="86"/>
      <c r="C26" s="77"/>
      <c r="D26" s="99"/>
      <c r="E26" s="79"/>
      <c r="F26" s="102"/>
      <c r="G26" s="53"/>
      <c r="H26" s="42"/>
      <c r="I26" s="53"/>
      <c r="J26" s="42"/>
      <c r="K26" s="53"/>
      <c r="L26" s="42"/>
      <c r="M26" s="53"/>
      <c r="N26" s="42"/>
      <c r="O26" s="53"/>
      <c r="P26" s="42"/>
      <c r="Q26" s="53"/>
      <c r="R26" s="42"/>
      <c r="S26" s="53"/>
      <c r="T26" s="42"/>
      <c r="U26" s="53"/>
      <c r="V26" s="42"/>
      <c r="W26" s="53"/>
      <c r="X26" s="42"/>
    </row>
    <row r="27" spans="1:24" ht="16.5" customHeight="1" x14ac:dyDescent="0.25">
      <c r="B27" s="100" t="s">
        <v>120</v>
      </c>
      <c r="C27" s="77"/>
      <c r="D27" s="99">
        <v>25</v>
      </c>
      <c r="E27" s="79"/>
      <c r="F27" s="21">
        <v>0</v>
      </c>
      <c r="G27" s="98"/>
      <c r="H27" s="21">
        <v>0</v>
      </c>
      <c r="I27" s="98"/>
      <c r="J27" s="21">
        <v>0</v>
      </c>
      <c r="K27" s="98"/>
      <c r="L27" s="21">
        <v>0</v>
      </c>
      <c r="M27" s="98"/>
      <c r="N27" s="42">
        <v>-128999155</v>
      </c>
      <c r="O27" s="98"/>
      <c r="P27" s="21">
        <v>0</v>
      </c>
      <c r="Q27" s="98"/>
      <c r="R27" s="21">
        <v>0</v>
      </c>
      <c r="S27" s="98"/>
      <c r="T27" s="21">
        <v>-128999155</v>
      </c>
      <c r="U27" s="101"/>
      <c r="V27" s="21">
        <v>0</v>
      </c>
      <c r="W27" s="98"/>
      <c r="X27" s="21">
        <f t="shared" ref="X27:X28" si="1">SUM(V27,T27)</f>
        <v>-128999155</v>
      </c>
    </row>
    <row r="28" spans="1:24" ht="16.5" customHeight="1" x14ac:dyDescent="0.25">
      <c r="B28" s="100" t="s">
        <v>121</v>
      </c>
      <c r="C28" s="77"/>
      <c r="D28" s="99"/>
      <c r="E28" s="79"/>
      <c r="F28" s="25">
        <v>0</v>
      </c>
      <c r="G28" s="98"/>
      <c r="H28" s="25">
        <v>0</v>
      </c>
      <c r="I28" s="98"/>
      <c r="J28" s="25">
        <v>0</v>
      </c>
      <c r="K28" s="98"/>
      <c r="L28" s="25">
        <v>0</v>
      </c>
      <c r="M28" s="98"/>
      <c r="N28" s="25">
        <v>357383898</v>
      </c>
      <c r="O28" s="98"/>
      <c r="P28" s="25">
        <v>0</v>
      </c>
      <c r="Q28" s="98"/>
      <c r="R28" s="25">
        <v>0</v>
      </c>
      <c r="S28" s="98"/>
      <c r="T28" s="25">
        <v>357383898</v>
      </c>
      <c r="U28" s="101"/>
      <c r="V28" s="25">
        <v>0</v>
      </c>
      <c r="W28" s="98"/>
      <c r="X28" s="25">
        <f t="shared" si="1"/>
        <v>357383898</v>
      </c>
    </row>
    <row r="29" spans="1:24" ht="16.5" customHeight="1" x14ac:dyDescent="0.25">
      <c r="D29" s="166"/>
      <c r="F29" s="102"/>
      <c r="G29" s="53"/>
      <c r="H29" s="42"/>
      <c r="I29" s="53"/>
      <c r="J29" s="42"/>
      <c r="K29" s="53"/>
      <c r="L29" s="42"/>
      <c r="M29" s="53"/>
      <c r="N29" s="42"/>
      <c r="O29" s="53"/>
      <c r="P29" s="42"/>
      <c r="Q29" s="53"/>
      <c r="R29" s="42"/>
      <c r="S29" s="53"/>
      <c r="T29" s="42"/>
      <c r="U29" s="53"/>
      <c r="V29" s="42"/>
      <c r="W29" s="53"/>
      <c r="X29" s="42"/>
    </row>
    <row r="30" spans="1:24" ht="16.5" customHeight="1" thickBot="1" x14ac:dyDescent="0.3">
      <c r="A30" s="86" t="s">
        <v>181</v>
      </c>
      <c r="B30" s="100"/>
      <c r="D30" s="87"/>
      <c r="F30" s="51">
        <f>SUM(F25:F28)</f>
        <v>322498713</v>
      </c>
      <c r="G30" s="101"/>
      <c r="H30" s="51">
        <f>SUM(H25:H28)</f>
        <v>665525655</v>
      </c>
      <c r="I30" s="101"/>
      <c r="J30" s="51">
        <f>SUM(J25:J28)</f>
        <v>-20637124</v>
      </c>
      <c r="K30" s="101"/>
      <c r="L30" s="51">
        <f>SUM(L25:L28)</f>
        <v>32250000</v>
      </c>
      <c r="M30" s="101"/>
      <c r="N30" s="51">
        <f>SUM(N25:N28)</f>
        <v>370492751</v>
      </c>
      <c r="O30" s="101"/>
      <c r="P30" s="51">
        <f>SUM(P25:P28)</f>
        <v>-3280259</v>
      </c>
      <c r="Q30" s="101"/>
      <c r="R30" s="51">
        <f>SUM(R25:R28)</f>
        <v>-3280259</v>
      </c>
      <c r="S30" s="101"/>
      <c r="T30" s="51">
        <f>SUM(T25:T28)</f>
        <v>1366849736</v>
      </c>
      <c r="U30" s="101"/>
      <c r="V30" s="51">
        <f>SUM(V25:V28)</f>
        <v>0</v>
      </c>
      <c r="W30" s="101"/>
      <c r="X30" s="51">
        <f>SUM(X25:X28)</f>
        <v>1366849736</v>
      </c>
    </row>
    <row r="31" spans="1:24" ht="16.5" customHeight="1" thickTop="1" x14ac:dyDescent="0.25">
      <c r="A31" s="86"/>
      <c r="B31" s="100"/>
      <c r="D31" s="87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</row>
    <row r="32" spans="1:24" ht="16.5" customHeight="1" x14ac:dyDescent="0.25">
      <c r="A32" s="86"/>
      <c r="B32" s="100"/>
      <c r="D32" s="87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</row>
    <row r="33" spans="1:24" ht="16.5" customHeight="1" x14ac:dyDescent="0.25">
      <c r="A33" s="86"/>
      <c r="B33" s="100"/>
      <c r="D33" s="87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</row>
    <row r="34" spans="1:24" ht="16.5" customHeight="1" x14ac:dyDescent="0.25">
      <c r="A34" s="86"/>
      <c r="B34" s="100"/>
      <c r="D34" s="87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</row>
    <row r="35" spans="1:24" ht="16.5" customHeight="1" x14ac:dyDescent="0.25">
      <c r="A35" s="86"/>
      <c r="B35" s="100"/>
      <c r="D35" s="87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</row>
    <row r="36" spans="1:24" ht="16.5" customHeight="1" x14ac:dyDescent="0.25">
      <c r="A36" s="86"/>
      <c r="B36" s="100"/>
      <c r="D36" s="87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</row>
    <row r="37" spans="1:24" ht="16.5" customHeight="1" x14ac:dyDescent="0.25">
      <c r="A37" s="86"/>
      <c r="B37" s="100"/>
      <c r="D37" s="87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</row>
    <row r="38" spans="1:24" ht="16.5" customHeight="1" x14ac:dyDescent="0.25">
      <c r="A38" s="86"/>
      <c r="B38" s="100"/>
      <c r="D38" s="87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</row>
    <row r="39" spans="1:24" ht="16.5" customHeight="1" x14ac:dyDescent="0.25">
      <c r="A39" s="86"/>
      <c r="B39" s="100"/>
      <c r="D39" s="87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</row>
    <row r="40" spans="1:24" ht="16.5" customHeight="1" x14ac:dyDescent="0.25">
      <c r="A40" s="86"/>
      <c r="B40" s="100"/>
      <c r="D40" s="87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</row>
    <row r="41" spans="1:24" ht="16.5" customHeight="1" x14ac:dyDescent="0.25">
      <c r="A41" s="86"/>
      <c r="B41" s="100"/>
      <c r="D41" s="87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</row>
    <row r="42" spans="1:24" ht="15" customHeight="1" x14ac:dyDescent="0.25">
      <c r="A42" s="86"/>
      <c r="B42" s="100"/>
      <c r="D42" s="87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</row>
    <row r="43" spans="1:24" ht="22.35" customHeight="1" x14ac:dyDescent="0.25">
      <c r="A43" s="103" t="str">
        <f>+'BS 5-7'!A52</f>
        <v>The accompanying notes are an integral part of these consolidated and separate financial statements.</v>
      </c>
      <c r="B43" s="103"/>
      <c r="C43" s="104"/>
      <c r="D43" s="84"/>
      <c r="E43" s="105"/>
      <c r="F43" s="10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</row>
  </sheetData>
  <mergeCells count="5">
    <mergeCell ref="F6:X6"/>
    <mergeCell ref="F7:T7"/>
    <mergeCell ref="P8:R8"/>
    <mergeCell ref="F9:J9"/>
    <mergeCell ref="L12:N12"/>
  </mergeCells>
  <pageMargins left="0.4" right="0.4" top="0.5" bottom="0.6" header="0.49" footer="0.4"/>
  <pageSetup paperSize="9" scale="75" firstPageNumber="9" orientation="landscape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F1B8A-9BEF-4301-84ED-371DA58F5413}">
  <dimension ref="A1:S37"/>
  <sheetViews>
    <sheetView topLeftCell="A26" zoomScaleNormal="100" zoomScaleSheetLayoutView="100" workbookViewId="0">
      <selection activeCell="K42" sqref="K42"/>
    </sheetView>
  </sheetViews>
  <sheetFormatPr defaultColWidth="0.5703125" defaultRowHeight="16.5" customHeight="1" x14ac:dyDescent="0.25"/>
  <cols>
    <col min="1" max="1" width="40" style="110" customWidth="1"/>
    <col min="2" max="2" width="3.5703125" style="114" customWidth="1"/>
    <col min="3" max="3" width="5.5703125" style="110" customWidth="1"/>
    <col min="4" max="4" width="0.5703125" style="114" customWidth="1"/>
    <col min="5" max="5" width="11.5703125" style="99" customWidth="1"/>
    <col min="6" max="6" width="0.5703125" style="43" customWidth="1"/>
    <col min="7" max="7" width="12" style="43" customWidth="1"/>
    <col min="8" max="8" width="0.5703125" style="43" customWidth="1"/>
    <col min="9" max="9" width="13.5703125" style="43" customWidth="1"/>
    <col min="10" max="10" width="0.5703125" style="43" customWidth="1"/>
    <col min="11" max="11" width="12.5703125" style="43" customWidth="1"/>
    <col min="12" max="12" width="0.5703125" style="43" customWidth="1"/>
    <col min="13" max="13" width="14.42578125" style="43" customWidth="1"/>
    <col min="14" max="14" width="0.5703125" style="43" customWidth="1"/>
    <col min="15" max="15" width="17.42578125" style="43" customWidth="1"/>
    <col min="16" max="16" width="0.5703125" style="43" customWidth="1"/>
    <col min="17" max="17" width="10.5703125" style="43" customWidth="1"/>
    <col min="18" max="18" width="0.5703125" style="43" customWidth="1"/>
    <col min="19" max="19" width="13.5703125" style="43" customWidth="1"/>
    <col min="20" max="108" width="9.42578125" style="110" customWidth="1"/>
    <col min="109" max="109" width="29.5703125" style="110" customWidth="1"/>
    <col min="110" max="110" width="9.5703125" style="110" customWidth="1"/>
    <col min="111" max="111" width="7" style="110" customWidth="1"/>
    <col min="112" max="112" width="0.5703125" style="110" customWidth="1"/>
    <col min="113" max="113" width="11.42578125" style="110" customWidth="1"/>
    <col min="114" max="114" width="1.42578125" style="110" customWidth="1"/>
    <col min="115" max="115" width="12.42578125" style="110" customWidth="1"/>
    <col min="116" max="16384" width="0.5703125" style="110"/>
  </cols>
  <sheetData>
    <row r="1" spans="1:19" ht="16.5" customHeight="1" x14ac:dyDescent="0.25">
      <c r="A1" s="106" t="str">
        <f>+EQ_Conso9!A1</f>
        <v>Sunsweet Public Company Limited</v>
      </c>
      <c r="B1" s="107"/>
      <c r="C1" s="106"/>
      <c r="D1" s="107"/>
      <c r="E1" s="108"/>
      <c r="S1" s="109"/>
    </row>
    <row r="2" spans="1:19" ht="16.5" customHeight="1" x14ac:dyDescent="0.25">
      <c r="A2" s="106" t="s">
        <v>87</v>
      </c>
      <c r="B2" s="107"/>
      <c r="C2" s="106"/>
      <c r="D2" s="107"/>
      <c r="E2" s="108"/>
    </row>
    <row r="3" spans="1:19" ht="16.5" customHeight="1" x14ac:dyDescent="0.25">
      <c r="A3" s="111" t="s">
        <v>179</v>
      </c>
      <c r="B3" s="112"/>
      <c r="C3" s="111"/>
      <c r="D3" s="112"/>
      <c r="E3" s="113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ht="16.5" customHeight="1" x14ac:dyDescent="0.25">
      <c r="A4" s="106"/>
      <c r="B4" s="107"/>
      <c r="C4" s="106"/>
      <c r="D4" s="107"/>
      <c r="E4" s="108"/>
    </row>
    <row r="6" spans="1:19" ht="16.5" customHeight="1" x14ac:dyDescent="0.25">
      <c r="E6" s="187" t="s">
        <v>124</v>
      </c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</row>
    <row r="7" spans="1:19" ht="16.5" customHeight="1" x14ac:dyDescent="0.25">
      <c r="E7" s="115"/>
      <c r="F7" s="115"/>
      <c r="G7" s="115"/>
      <c r="H7" s="115"/>
      <c r="I7" s="115"/>
      <c r="J7" s="108"/>
      <c r="K7" s="108"/>
      <c r="L7" s="108"/>
      <c r="M7" s="108"/>
      <c r="N7" s="108"/>
      <c r="O7" s="187" t="s">
        <v>60</v>
      </c>
      <c r="P7" s="187"/>
      <c r="Q7" s="187"/>
      <c r="R7" s="108"/>
      <c r="S7" s="108"/>
    </row>
    <row r="8" spans="1:19" ht="16.5" customHeight="1" x14ac:dyDescent="0.25">
      <c r="E8" s="187" t="s">
        <v>90</v>
      </c>
      <c r="F8" s="187"/>
      <c r="G8" s="187"/>
      <c r="H8" s="187"/>
      <c r="I8" s="187"/>
      <c r="J8" s="109"/>
      <c r="K8" s="109"/>
      <c r="L8" s="109"/>
      <c r="M8" s="109"/>
      <c r="N8" s="109"/>
      <c r="O8" s="109" t="s">
        <v>91</v>
      </c>
      <c r="P8" s="109"/>
      <c r="Q8" s="109"/>
      <c r="R8" s="109"/>
      <c r="S8" s="109"/>
    </row>
    <row r="9" spans="1:19" ht="16.5" customHeight="1" x14ac:dyDescent="0.25">
      <c r="E9" s="109"/>
      <c r="F9" s="109"/>
      <c r="G9" s="109"/>
      <c r="H9" s="109"/>
      <c r="I9" s="109" t="s">
        <v>92</v>
      </c>
      <c r="J9" s="109"/>
      <c r="K9" s="109"/>
      <c r="L9" s="109"/>
      <c r="M9" s="109"/>
      <c r="N9" s="109"/>
      <c r="O9" s="109" t="s">
        <v>93</v>
      </c>
      <c r="P9" s="109"/>
      <c r="R9" s="109"/>
      <c r="S9" s="109"/>
    </row>
    <row r="10" spans="1:19" ht="16.5" customHeight="1" x14ac:dyDescent="0.25">
      <c r="B10" s="116"/>
      <c r="D10" s="116"/>
      <c r="E10" s="109"/>
      <c r="F10" s="109"/>
      <c r="H10" s="109"/>
      <c r="I10" s="109" t="s">
        <v>94</v>
      </c>
      <c r="J10" s="109"/>
      <c r="N10" s="23"/>
      <c r="O10" s="117" t="s">
        <v>186</v>
      </c>
      <c r="P10" s="109"/>
      <c r="R10" s="109"/>
      <c r="S10" s="23"/>
    </row>
    <row r="11" spans="1:19" ht="16.5" customHeight="1" x14ac:dyDescent="0.25">
      <c r="B11" s="116"/>
      <c r="D11" s="116"/>
      <c r="E11" s="109" t="s">
        <v>96</v>
      </c>
      <c r="F11" s="23"/>
      <c r="G11" s="109" t="s">
        <v>97</v>
      </c>
      <c r="H11" s="23"/>
      <c r="I11" s="109" t="s">
        <v>98</v>
      </c>
      <c r="J11" s="109"/>
      <c r="K11" s="187" t="s">
        <v>57</v>
      </c>
      <c r="L11" s="187"/>
      <c r="M11" s="187"/>
      <c r="N11" s="109"/>
      <c r="O11" s="109" t="s">
        <v>99</v>
      </c>
      <c r="P11" s="109"/>
      <c r="Q11" s="109" t="s">
        <v>125</v>
      </c>
      <c r="R11" s="109"/>
      <c r="S11" s="23"/>
    </row>
    <row r="12" spans="1:19" ht="16.5" customHeight="1" x14ac:dyDescent="0.25">
      <c r="B12" s="116"/>
      <c r="D12" s="116"/>
      <c r="E12" s="109" t="s">
        <v>126</v>
      </c>
      <c r="F12" s="109"/>
      <c r="G12" s="109" t="s">
        <v>103</v>
      </c>
      <c r="H12" s="109"/>
      <c r="I12" s="109" t="s">
        <v>104</v>
      </c>
      <c r="J12" s="109"/>
      <c r="K12" s="109" t="s">
        <v>127</v>
      </c>
      <c r="L12" s="109"/>
      <c r="M12" s="23"/>
      <c r="N12" s="109"/>
      <c r="O12" s="109" t="s">
        <v>106</v>
      </c>
      <c r="P12" s="109"/>
      <c r="Q12" s="109" t="s">
        <v>107</v>
      </c>
      <c r="R12" s="109"/>
      <c r="S12" s="23"/>
    </row>
    <row r="13" spans="1:19" ht="16.5" customHeight="1" x14ac:dyDescent="0.25">
      <c r="B13" s="116"/>
      <c r="D13" s="116"/>
      <c r="E13" s="109" t="s">
        <v>110</v>
      </c>
      <c r="F13" s="109"/>
      <c r="G13" s="109" t="s">
        <v>111</v>
      </c>
      <c r="H13" s="109"/>
      <c r="I13" s="109" t="s">
        <v>112</v>
      </c>
      <c r="J13" s="109"/>
      <c r="K13" s="109" t="s">
        <v>113</v>
      </c>
      <c r="L13" s="109"/>
      <c r="M13" s="109" t="s">
        <v>59</v>
      </c>
      <c r="N13" s="109"/>
      <c r="O13" s="109" t="s">
        <v>128</v>
      </c>
      <c r="P13" s="109"/>
      <c r="Q13" s="109" t="s">
        <v>115</v>
      </c>
      <c r="R13" s="109"/>
      <c r="S13" s="109" t="s">
        <v>64</v>
      </c>
    </row>
    <row r="14" spans="1:19" ht="16.5" customHeight="1" x14ac:dyDescent="0.25">
      <c r="C14" s="112" t="s">
        <v>6</v>
      </c>
      <c r="E14" s="117" t="s">
        <v>7</v>
      </c>
      <c r="F14" s="109"/>
      <c r="G14" s="117" t="s">
        <v>7</v>
      </c>
      <c r="H14" s="109"/>
      <c r="I14" s="117" t="s">
        <v>7</v>
      </c>
      <c r="J14" s="109"/>
      <c r="K14" s="117" t="s">
        <v>7</v>
      </c>
      <c r="L14" s="109"/>
      <c r="M14" s="117" t="s">
        <v>7</v>
      </c>
      <c r="N14" s="109"/>
      <c r="O14" s="117" t="s">
        <v>7</v>
      </c>
      <c r="P14" s="109"/>
      <c r="Q14" s="117" t="s">
        <v>7</v>
      </c>
      <c r="R14" s="109"/>
      <c r="S14" s="117" t="s">
        <v>7</v>
      </c>
    </row>
    <row r="15" spans="1:19" ht="16.5" customHeight="1" x14ac:dyDescent="0.25">
      <c r="C15" s="107"/>
      <c r="E15" s="109"/>
      <c r="F15" s="99"/>
      <c r="G15" s="109"/>
      <c r="H15" s="99"/>
      <c r="I15" s="109"/>
      <c r="J15" s="109"/>
      <c r="K15" s="109"/>
      <c r="L15" s="99"/>
      <c r="M15" s="109"/>
      <c r="N15" s="99"/>
      <c r="O15" s="109"/>
      <c r="P15" s="109"/>
      <c r="Q15" s="109"/>
      <c r="R15" s="99"/>
      <c r="S15" s="109"/>
    </row>
    <row r="16" spans="1:19" ht="16.5" customHeight="1" x14ac:dyDescent="0.25">
      <c r="A16" s="118" t="s">
        <v>122</v>
      </c>
      <c r="E16" s="43">
        <v>322498713</v>
      </c>
      <c r="G16" s="43">
        <v>665525655</v>
      </c>
      <c r="I16" s="43">
        <v>-21000000</v>
      </c>
      <c r="K16" s="43">
        <v>32250000</v>
      </c>
      <c r="M16" s="43">
        <v>147175539</v>
      </c>
      <c r="O16" s="43">
        <v>-3280910</v>
      </c>
      <c r="Q16" s="43">
        <f>SUM(O16)</f>
        <v>-3280910</v>
      </c>
      <c r="S16" s="43">
        <f>SUM(Q16,M16,K16,I16,G16,E16)</f>
        <v>1143168997</v>
      </c>
    </row>
    <row r="17" spans="1:19" ht="16.5" customHeight="1" x14ac:dyDescent="0.25">
      <c r="A17" s="118" t="s">
        <v>119</v>
      </c>
      <c r="B17" s="107"/>
      <c r="D17" s="107"/>
      <c r="E17" s="23"/>
      <c r="F17" s="108"/>
      <c r="G17" s="23"/>
      <c r="H17" s="108"/>
      <c r="I17" s="23"/>
      <c r="J17" s="23"/>
      <c r="K17" s="23"/>
      <c r="L17" s="23"/>
      <c r="M17" s="23"/>
      <c r="N17" s="108"/>
      <c r="O17" s="23"/>
      <c r="P17" s="23"/>
      <c r="Q17" s="23"/>
      <c r="R17" s="108"/>
      <c r="S17" s="23"/>
    </row>
    <row r="18" spans="1:19" ht="16.5" customHeight="1" x14ac:dyDescent="0.25">
      <c r="A18" s="119" t="s">
        <v>129</v>
      </c>
      <c r="B18" s="107"/>
      <c r="C18" s="116">
        <v>25</v>
      </c>
      <c r="D18" s="107"/>
      <c r="E18" s="23">
        <v>0</v>
      </c>
      <c r="F18" s="99"/>
      <c r="G18" s="23">
        <v>0</v>
      </c>
      <c r="H18" s="99"/>
      <c r="I18" s="23">
        <v>0</v>
      </c>
      <c r="J18" s="23"/>
      <c r="K18" s="23">
        <v>0</v>
      </c>
      <c r="L18" s="108"/>
      <c r="M18" s="23">
        <v>-128998070</v>
      </c>
      <c r="N18" s="108"/>
      <c r="O18" s="23">
        <v>0</v>
      </c>
      <c r="P18" s="23"/>
      <c r="Q18" s="43">
        <f t="shared" ref="Q18:Q19" si="0">SUM(O18)</f>
        <v>0</v>
      </c>
      <c r="R18" s="108"/>
      <c r="S18" s="43">
        <f t="shared" ref="S18:S19" si="1">SUM(Q18,M18,K18,I18,G18,E18)</f>
        <v>-128998070</v>
      </c>
    </row>
    <row r="19" spans="1:19" ht="16.5" customHeight="1" x14ac:dyDescent="0.25">
      <c r="A19" s="119" t="s">
        <v>130</v>
      </c>
      <c r="B19" s="107"/>
      <c r="C19" s="116"/>
      <c r="D19" s="107"/>
      <c r="E19" s="26">
        <v>0</v>
      </c>
      <c r="F19" s="99"/>
      <c r="G19" s="26">
        <v>0</v>
      </c>
      <c r="H19" s="99"/>
      <c r="I19" s="26">
        <v>0</v>
      </c>
      <c r="J19" s="23"/>
      <c r="K19" s="26">
        <v>0</v>
      </c>
      <c r="L19" s="99"/>
      <c r="M19" s="26">
        <v>125840203</v>
      </c>
      <c r="N19" s="99"/>
      <c r="O19" s="26">
        <v>0</v>
      </c>
      <c r="P19" s="23"/>
      <c r="Q19" s="49">
        <f t="shared" si="0"/>
        <v>0</v>
      </c>
      <c r="R19" s="99"/>
      <c r="S19" s="49">
        <f t="shared" si="1"/>
        <v>125840203</v>
      </c>
    </row>
    <row r="20" spans="1:19" ht="16.5" customHeight="1" x14ac:dyDescent="0.25">
      <c r="C20" s="118"/>
      <c r="F20" s="99"/>
      <c r="H20" s="99"/>
      <c r="L20" s="99"/>
      <c r="N20" s="99"/>
      <c r="R20" s="99"/>
    </row>
    <row r="21" spans="1:19" ht="16.5" customHeight="1" thickBot="1" x14ac:dyDescent="0.3">
      <c r="A21" s="118" t="s">
        <v>123</v>
      </c>
      <c r="B21" s="107"/>
      <c r="C21" s="118"/>
      <c r="D21" s="107"/>
      <c r="E21" s="52">
        <f>SUM(E16:E19)</f>
        <v>322498713</v>
      </c>
      <c r="F21" s="108"/>
      <c r="G21" s="52">
        <f>SUM(G16:G19)</f>
        <v>665525655</v>
      </c>
      <c r="H21" s="108"/>
      <c r="I21" s="52">
        <f>SUM(I16:I19)</f>
        <v>-21000000</v>
      </c>
      <c r="J21" s="23"/>
      <c r="K21" s="52">
        <f>SUM(K16:K19)</f>
        <v>32250000</v>
      </c>
      <c r="L21" s="108"/>
      <c r="M21" s="52">
        <f>SUM(M16:M19)</f>
        <v>144017672</v>
      </c>
      <c r="N21" s="108"/>
      <c r="O21" s="52">
        <f>SUM(O16:O19)</f>
        <v>-3280910</v>
      </c>
      <c r="P21" s="23"/>
      <c r="Q21" s="52">
        <f>SUM(Q16:Q19)</f>
        <v>-3280910</v>
      </c>
      <c r="R21" s="108"/>
      <c r="S21" s="52">
        <f>SUM(S16:S19)</f>
        <v>1140011130</v>
      </c>
    </row>
    <row r="22" spans="1:19" ht="16.5" customHeight="1" thickTop="1" x14ac:dyDescent="0.25">
      <c r="A22" s="118"/>
      <c r="B22" s="107"/>
      <c r="C22" s="118"/>
      <c r="D22" s="107"/>
      <c r="E22" s="120"/>
      <c r="F22" s="108"/>
      <c r="G22" s="120"/>
      <c r="H22" s="108"/>
      <c r="I22" s="120"/>
      <c r="J22" s="23"/>
      <c r="K22" s="120"/>
      <c r="L22" s="108"/>
      <c r="M22" s="120"/>
      <c r="N22" s="108"/>
      <c r="O22" s="120"/>
      <c r="P22" s="23"/>
      <c r="Q22" s="120"/>
      <c r="R22" s="108"/>
      <c r="S22" s="120"/>
    </row>
    <row r="23" spans="1:19" ht="16.5" customHeight="1" x14ac:dyDescent="0.25">
      <c r="A23" s="118"/>
      <c r="B23" s="107"/>
      <c r="C23" s="118"/>
      <c r="D23" s="107"/>
      <c r="E23" s="120"/>
      <c r="F23" s="108"/>
      <c r="G23" s="120"/>
      <c r="H23" s="108"/>
      <c r="I23" s="120"/>
      <c r="J23" s="23"/>
      <c r="K23" s="120"/>
      <c r="L23" s="108"/>
      <c r="M23" s="120"/>
      <c r="N23" s="108"/>
      <c r="O23" s="120"/>
      <c r="P23" s="23"/>
      <c r="Q23" s="120"/>
      <c r="R23" s="108"/>
      <c r="S23" s="120"/>
    </row>
    <row r="24" spans="1:19" ht="16.5" customHeight="1" x14ac:dyDescent="0.25">
      <c r="A24" s="118" t="s">
        <v>180</v>
      </c>
      <c r="E24" s="21">
        <v>322498713</v>
      </c>
      <c r="F24" s="99"/>
      <c r="G24" s="21">
        <v>665525655</v>
      </c>
      <c r="H24" s="99"/>
      <c r="I24" s="21">
        <v>-21000000</v>
      </c>
      <c r="J24" s="23"/>
      <c r="K24" s="21">
        <v>32250000</v>
      </c>
      <c r="L24" s="99"/>
      <c r="M24" s="21">
        <v>144017672</v>
      </c>
      <c r="N24" s="99"/>
      <c r="O24" s="21">
        <v>-3280910</v>
      </c>
      <c r="P24" s="23"/>
      <c r="Q24" s="21">
        <f>SUM(O24)</f>
        <v>-3280910</v>
      </c>
      <c r="R24" s="99"/>
      <c r="S24" s="42">
        <f>SUM(Q24,M24,K24,I24,G24,E24)</f>
        <v>1140011130</v>
      </c>
    </row>
    <row r="25" spans="1:19" ht="16.5" customHeight="1" x14ac:dyDescent="0.25">
      <c r="A25" s="118" t="s">
        <v>119</v>
      </c>
      <c r="B25" s="107"/>
      <c r="D25" s="107"/>
      <c r="E25" s="21"/>
      <c r="F25" s="108"/>
      <c r="G25" s="21"/>
      <c r="H25" s="108"/>
      <c r="I25" s="21"/>
      <c r="J25" s="23"/>
      <c r="K25" s="21"/>
      <c r="L25" s="23"/>
      <c r="M25" s="21"/>
      <c r="N25" s="108"/>
      <c r="O25" s="21"/>
      <c r="P25" s="23"/>
      <c r="Q25" s="21"/>
      <c r="R25" s="108"/>
      <c r="S25" s="21"/>
    </row>
    <row r="26" spans="1:19" ht="16.5" customHeight="1" x14ac:dyDescent="0.25">
      <c r="A26" s="119" t="s">
        <v>129</v>
      </c>
      <c r="B26" s="107"/>
      <c r="C26" s="116">
        <v>25</v>
      </c>
      <c r="D26" s="107"/>
      <c r="E26" s="21">
        <v>0</v>
      </c>
      <c r="F26" s="99"/>
      <c r="G26" s="21">
        <v>0</v>
      </c>
      <c r="H26" s="99"/>
      <c r="I26" s="21">
        <v>0</v>
      </c>
      <c r="J26" s="23"/>
      <c r="K26" s="21">
        <v>0</v>
      </c>
      <c r="L26" s="108"/>
      <c r="M26" s="21">
        <v>-128999155</v>
      </c>
      <c r="N26" s="108"/>
      <c r="O26" s="21">
        <v>0</v>
      </c>
      <c r="P26" s="23"/>
      <c r="Q26" s="21">
        <f>SUM(O26)</f>
        <v>0</v>
      </c>
      <c r="R26" s="99"/>
      <c r="S26" s="42">
        <f>SUM(Q26,M26,K26,I26,G26,E26)</f>
        <v>-128999155</v>
      </c>
    </row>
    <row r="27" spans="1:19" ht="16.5" customHeight="1" x14ac:dyDescent="0.25">
      <c r="A27" s="119" t="s">
        <v>130</v>
      </c>
      <c r="B27" s="107"/>
      <c r="C27" s="116"/>
      <c r="D27" s="107"/>
      <c r="E27" s="25">
        <v>0</v>
      </c>
      <c r="F27" s="99"/>
      <c r="G27" s="25">
        <v>0</v>
      </c>
      <c r="H27" s="99"/>
      <c r="I27" s="25">
        <v>0</v>
      </c>
      <c r="J27" s="23"/>
      <c r="K27" s="25">
        <v>0</v>
      </c>
      <c r="L27" s="99"/>
      <c r="M27" s="25">
        <v>357123348</v>
      </c>
      <c r="N27" s="99"/>
      <c r="O27" s="25">
        <v>0</v>
      </c>
      <c r="P27" s="23"/>
      <c r="Q27" s="25">
        <f>SUM(O27)</f>
        <v>0</v>
      </c>
      <c r="R27" s="99"/>
      <c r="S27" s="48">
        <f>SUM(Q27,M27,K27,I27,G27,E27)</f>
        <v>357123348</v>
      </c>
    </row>
    <row r="28" spans="1:19" ht="16.5" customHeight="1" x14ac:dyDescent="0.25">
      <c r="C28" s="118"/>
      <c r="E28" s="102"/>
      <c r="F28" s="99"/>
      <c r="G28" s="42"/>
      <c r="H28" s="99"/>
      <c r="I28" s="42"/>
      <c r="K28" s="42"/>
      <c r="L28" s="99"/>
      <c r="M28" s="42"/>
      <c r="N28" s="99"/>
      <c r="O28" s="42"/>
      <c r="Q28" s="42"/>
      <c r="R28" s="99"/>
      <c r="S28" s="42"/>
    </row>
    <row r="29" spans="1:19" ht="16.5" customHeight="1" thickBot="1" x14ac:dyDescent="0.3">
      <c r="A29" s="118" t="s">
        <v>181</v>
      </c>
      <c r="B29" s="107"/>
      <c r="C29" s="118"/>
      <c r="D29" s="107"/>
      <c r="E29" s="51">
        <f>SUM(E24:E27)</f>
        <v>322498713</v>
      </c>
      <c r="F29" s="108"/>
      <c r="G29" s="51">
        <f>SUM(G24:G27)</f>
        <v>665525655</v>
      </c>
      <c r="H29" s="108"/>
      <c r="I29" s="51">
        <f>SUM(I24:I27)</f>
        <v>-21000000</v>
      </c>
      <c r="J29" s="23"/>
      <c r="K29" s="51">
        <f>SUM(K24:K27)</f>
        <v>32250000</v>
      </c>
      <c r="L29" s="108"/>
      <c r="M29" s="51">
        <f>SUM(M24:M27)</f>
        <v>372141865</v>
      </c>
      <c r="N29" s="108"/>
      <c r="O29" s="51">
        <f>SUM(O24:O27)</f>
        <v>-3280910</v>
      </c>
      <c r="P29" s="23"/>
      <c r="Q29" s="51">
        <f>SUM(Q24:Q27)</f>
        <v>-3280910</v>
      </c>
      <c r="R29" s="108"/>
      <c r="S29" s="51">
        <f>SUM(S24:S27)</f>
        <v>1368135323</v>
      </c>
    </row>
    <row r="30" spans="1:19" ht="16.5" customHeight="1" thickTop="1" x14ac:dyDescent="0.25">
      <c r="A30" s="118"/>
      <c r="B30" s="107"/>
      <c r="C30" s="118"/>
      <c r="D30" s="107"/>
      <c r="E30" s="23"/>
      <c r="F30" s="108"/>
      <c r="G30" s="23"/>
      <c r="H30" s="108"/>
      <c r="I30" s="23"/>
      <c r="J30" s="23"/>
      <c r="K30" s="23"/>
      <c r="L30" s="108"/>
      <c r="M30" s="23"/>
      <c r="N30" s="108"/>
      <c r="O30" s="23"/>
      <c r="P30" s="23"/>
      <c r="Q30" s="23"/>
      <c r="R30" s="108"/>
      <c r="S30" s="23"/>
    </row>
    <row r="31" spans="1:19" ht="16.5" customHeight="1" x14ac:dyDescent="0.25">
      <c r="A31" s="118"/>
      <c r="B31" s="107"/>
      <c r="C31" s="118"/>
      <c r="D31" s="107"/>
      <c r="E31" s="23"/>
      <c r="F31" s="108"/>
      <c r="G31" s="23"/>
      <c r="H31" s="108"/>
      <c r="I31" s="23"/>
      <c r="J31" s="23"/>
      <c r="K31" s="23"/>
      <c r="L31" s="108"/>
      <c r="M31" s="23"/>
      <c r="N31" s="108"/>
      <c r="O31" s="23"/>
      <c r="P31" s="23"/>
      <c r="Q31" s="23"/>
      <c r="R31" s="108"/>
      <c r="S31" s="23"/>
    </row>
    <row r="32" spans="1:19" ht="16.5" customHeight="1" x14ac:dyDescent="0.25">
      <c r="A32" s="118"/>
      <c r="B32" s="107"/>
      <c r="C32" s="118"/>
      <c r="D32" s="107"/>
      <c r="E32" s="23"/>
      <c r="F32" s="108"/>
      <c r="G32" s="23"/>
      <c r="H32" s="108"/>
      <c r="I32" s="23"/>
      <c r="J32" s="23"/>
      <c r="K32" s="23"/>
      <c r="L32" s="108"/>
      <c r="M32" s="23"/>
      <c r="N32" s="108"/>
      <c r="O32" s="23"/>
      <c r="P32" s="23"/>
      <c r="Q32" s="23"/>
      <c r="R32" s="108"/>
      <c r="S32" s="23"/>
    </row>
    <row r="33" spans="1:19" ht="16.5" customHeight="1" x14ac:dyDescent="0.25">
      <c r="A33" s="118"/>
      <c r="B33" s="107"/>
      <c r="C33" s="118"/>
      <c r="D33" s="107"/>
      <c r="E33" s="23"/>
      <c r="F33" s="108"/>
      <c r="G33" s="23"/>
      <c r="H33" s="108"/>
      <c r="I33" s="23"/>
      <c r="J33" s="23"/>
      <c r="K33" s="23"/>
      <c r="L33" s="108"/>
      <c r="M33" s="23"/>
      <c r="N33" s="108"/>
      <c r="O33" s="23"/>
      <c r="P33" s="23"/>
      <c r="Q33" s="23"/>
      <c r="R33" s="108"/>
      <c r="S33" s="23"/>
    </row>
    <row r="34" spans="1:19" ht="15" customHeight="1" x14ac:dyDescent="0.25">
      <c r="A34" s="118"/>
      <c r="B34" s="107"/>
      <c r="C34" s="118"/>
      <c r="D34" s="107"/>
      <c r="E34" s="23"/>
      <c r="F34" s="108"/>
      <c r="G34" s="23"/>
      <c r="H34" s="108"/>
      <c r="I34" s="23"/>
      <c r="J34" s="23"/>
      <c r="K34" s="23"/>
      <c r="L34" s="108"/>
      <c r="M34" s="23"/>
      <c r="N34" s="108"/>
      <c r="O34" s="23"/>
      <c r="P34" s="23"/>
      <c r="Q34" s="23"/>
      <c r="R34" s="108"/>
      <c r="S34" s="23"/>
    </row>
    <row r="35" spans="1:19" ht="16.5" customHeight="1" x14ac:dyDescent="0.25">
      <c r="A35" s="118"/>
      <c r="B35" s="107"/>
      <c r="C35" s="118"/>
      <c r="D35" s="107"/>
      <c r="E35" s="23"/>
      <c r="F35" s="108"/>
      <c r="G35" s="23"/>
      <c r="H35" s="108"/>
      <c r="I35" s="23"/>
      <c r="J35" s="23"/>
      <c r="K35" s="23"/>
      <c r="L35" s="108"/>
      <c r="M35" s="23"/>
      <c r="N35" s="108"/>
      <c r="O35" s="23"/>
      <c r="P35" s="23"/>
      <c r="Q35" s="23"/>
      <c r="R35" s="108"/>
      <c r="S35" s="23"/>
    </row>
    <row r="36" spans="1:19" ht="12.75" customHeight="1" x14ac:dyDescent="0.25">
      <c r="A36" s="118"/>
      <c r="B36" s="107"/>
      <c r="C36" s="118"/>
      <c r="D36" s="107"/>
      <c r="E36" s="23"/>
      <c r="F36" s="108"/>
      <c r="G36" s="23"/>
      <c r="H36" s="108"/>
      <c r="I36" s="23"/>
      <c r="J36" s="23"/>
      <c r="K36" s="23"/>
      <c r="L36" s="108"/>
      <c r="M36" s="23"/>
      <c r="N36" s="108"/>
      <c r="O36" s="23"/>
      <c r="P36" s="23"/>
      <c r="Q36" s="23"/>
      <c r="R36" s="108"/>
      <c r="S36" s="23"/>
    </row>
    <row r="37" spans="1:19" ht="22.35" customHeight="1" x14ac:dyDescent="0.25">
      <c r="A37" s="121" t="str">
        <f>+'BS 5-7'!A156</f>
        <v>The accompanying notes are an integral part of these consolidated and separate financial statements.</v>
      </c>
      <c r="B37" s="122"/>
      <c r="C37" s="123"/>
      <c r="D37" s="122"/>
      <c r="E37" s="124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</sheetData>
  <mergeCells count="4">
    <mergeCell ref="E6:S6"/>
    <mergeCell ref="O7:Q7"/>
    <mergeCell ref="E8:I8"/>
    <mergeCell ref="K11:M11"/>
  </mergeCells>
  <pageMargins left="0.4" right="0.4" top="0.5" bottom="0.6" header="0.49" footer="0.4"/>
  <pageSetup paperSize="9" scale="88" firstPageNumber="1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E51F8-378F-44BF-A332-F66F75529D34}">
  <dimension ref="A1:N116"/>
  <sheetViews>
    <sheetView tabSelected="1" topLeftCell="A107" zoomScale="110" zoomScaleNormal="110" zoomScaleSheetLayoutView="70" workbookViewId="0">
      <selection activeCell="F112" sqref="F112"/>
    </sheetView>
  </sheetViews>
  <sheetFormatPr defaultColWidth="9.42578125" defaultRowHeight="16.5" customHeight="1" x14ac:dyDescent="0.25"/>
  <cols>
    <col min="1" max="4" width="1" style="6" customWidth="1"/>
    <col min="5" max="5" width="41.5703125" style="6" customWidth="1"/>
    <col min="6" max="6" width="5.5703125" style="157" customWidth="1"/>
    <col min="7" max="7" width="0.5703125" style="6" customWidth="1"/>
    <col min="8" max="8" width="13" style="4" customWidth="1"/>
    <col min="9" max="9" width="0.5703125" style="4" customWidth="1"/>
    <col min="10" max="10" width="13" style="5" customWidth="1"/>
    <col min="11" max="11" width="0.5703125" style="4" customWidth="1"/>
    <col min="12" max="12" width="13" style="155" customWidth="1"/>
    <col min="13" max="13" width="0.5703125" style="3" customWidth="1"/>
    <col min="14" max="14" width="13" style="155" customWidth="1"/>
    <col min="15" max="16384" width="9.42578125" style="6"/>
  </cols>
  <sheetData>
    <row r="1" spans="1:14" ht="16.5" customHeight="1" x14ac:dyDescent="0.25">
      <c r="A1" s="2" t="str">
        <f>+EQ_Comp10!A1</f>
        <v>Sunsweet Public Company Limited</v>
      </c>
      <c r="B1" s="2"/>
      <c r="C1" s="2"/>
      <c r="D1" s="2"/>
      <c r="E1" s="2"/>
      <c r="L1" s="125"/>
      <c r="M1" s="11"/>
      <c r="N1" s="125"/>
    </row>
    <row r="2" spans="1:14" ht="16.5" customHeight="1" x14ac:dyDescent="0.25">
      <c r="A2" s="60" t="s">
        <v>131</v>
      </c>
      <c r="B2" s="2"/>
      <c r="C2" s="2"/>
      <c r="D2" s="2"/>
      <c r="E2" s="2"/>
      <c r="L2" s="125"/>
      <c r="M2" s="11"/>
      <c r="N2" s="125"/>
    </row>
    <row r="3" spans="1:14" ht="16.5" customHeight="1" x14ac:dyDescent="0.25">
      <c r="A3" s="57" t="s">
        <v>179</v>
      </c>
      <c r="B3" s="57"/>
      <c r="C3" s="57"/>
      <c r="D3" s="7"/>
      <c r="E3" s="7"/>
      <c r="F3" s="158"/>
      <c r="G3" s="40"/>
      <c r="H3" s="9"/>
      <c r="I3" s="9"/>
      <c r="J3" s="10"/>
      <c r="K3" s="9"/>
      <c r="L3" s="126"/>
      <c r="M3" s="8"/>
      <c r="N3" s="126"/>
    </row>
    <row r="4" spans="1:14" ht="16.350000000000001" customHeight="1" x14ac:dyDescent="0.25">
      <c r="A4" s="60"/>
      <c r="B4" s="60"/>
      <c r="C4" s="60"/>
      <c r="D4" s="2"/>
      <c r="E4" s="2"/>
      <c r="L4" s="125"/>
      <c r="M4" s="11"/>
      <c r="N4" s="125"/>
    </row>
    <row r="5" spans="1:14" ht="16.350000000000001" customHeight="1" x14ac:dyDescent="0.25">
      <c r="L5" s="125"/>
      <c r="M5" s="11"/>
      <c r="N5" s="125"/>
    </row>
    <row r="6" spans="1:14" ht="16.350000000000001" customHeight="1" x14ac:dyDescent="0.25">
      <c r="H6" s="181" t="s">
        <v>2</v>
      </c>
      <c r="I6" s="181"/>
      <c r="J6" s="181"/>
      <c r="L6" s="182" t="s">
        <v>3</v>
      </c>
      <c r="M6" s="182"/>
      <c r="N6" s="182"/>
    </row>
    <row r="7" spans="1:14" ht="16.350000000000001" customHeight="1" x14ac:dyDescent="0.25">
      <c r="F7" s="159"/>
      <c r="H7" s="183" t="s">
        <v>4</v>
      </c>
      <c r="I7" s="183"/>
      <c r="J7" s="183"/>
      <c r="K7" s="12"/>
      <c r="L7" s="183" t="s">
        <v>4</v>
      </c>
      <c r="M7" s="183"/>
      <c r="N7" s="183"/>
    </row>
    <row r="8" spans="1:14" ht="16.350000000000001" customHeight="1" x14ac:dyDescent="0.25">
      <c r="E8" s="6" t="s">
        <v>132</v>
      </c>
      <c r="F8" s="159"/>
      <c r="H8" s="13" t="s">
        <v>178</v>
      </c>
      <c r="I8" s="14"/>
      <c r="J8" s="15" t="s">
        <v>5</v>
      </c>
      <c r="K8" s="14"/>
      <c r="L8" s="13" t="s">
        <v>178</v>
      </c>
      <c r="M8" s="14"/>
      <c r="N8" s="15" t="s">
        <v>5</v>
      </c>
    </row>
    <row r="9" spans="1:14" ht="16.350000000000001" customHeight="1" x14ac:dyDescent="0.25">
      <c r="F9" s="160" t="s">
        <v>6</v>
      </c>
      <c r="H9" s="16" t="s">
        <v>7</v>
      </c>
      <c r="I9" s="14"/>
      <c r="J9" s="16" t="s">
        <v>7</v>
      </c>
      <c r="K9" s="14"/>
      <c r="L9" s="16" t="s">
        <v>7</v>
      </c>
      <c r="M9" s="14"/>
      <c r="N9" s="16" t="s">
        <v>7</v>
      </c>
    </row>
    <row r="10" spans="1:14" ht="16.350000000000001" customHeight="1" x14ac:dyDescent="0.25">
      <c r="A10" s="2" t="s">
        <v>133</v>
      </c>
      <c r="F10" s="159"/>
      <c r="G10" s="127"/>
      <c r="H10" s="20"/>
      <c r="L10" s="20"/>
      <c r="M10" s="4"/>
      <c r="N10" s="5"/>
    </row>
    <row r="11" spans="1:14" ht="16.350000000000001" customHeight="1" x14ac:dyDescent="0.2">
      <c r="A11" s="60" t="s">
        <v>75</v>
      </c>
      <c r="F11" s="159"/>
      <c r="G11" s="127"/>
      <c r="H11" s="29">
        <f>'PL8'!D23</f>
        <v>406666112</v>
      </c>
      <c r="J11" s="30">
        <f>'PL8'!F23</f>
        <v>150371662</v>
      </c>
      <c r="K11" s="128"/>
      <c r="L11" s="29">
        <f>'PL8'!H23</f>
        <v>406329565</v>
      </c>
      <c r="M11" s="22"/>
      <c r="N11" s="30">
        <f>'PL8'!J23</f>
        <v>151088402</v>
      </c>
    </row>
    <row r="12" spans="1:14" ht="16.350000000000001" customHeight="1" x14ac:dyDescent="0.2">
      <c r="A12" s="6" t="s">
        <v>134</v>
      </c>
      <c r="C12" s="2"/>
      <c r="D12" s="2"/>
      <c r="E12" s="2"/>
      <c r="F12" s="161"/>
      <c r="H12" s="177"/>
      <c r="I12" s="22"/>
      <c r="J12" s="129"/>
      <c r="K12" s="22"/>
      <c r="L12" s="177"/>
      <c r="M12" s="129"/>
      <c r="N12" s="129"/>
    </row>
    <row r="13" spans="1:14" ht="16.350000000000001" customHeight="1" x14ac:dyDescent="0.2">
      <c r="B13" s="46" t="s">
        <v>135</v>
      </c>
      <c r="C13" s="168"/>
      <c r="D13" s="168"/>
      <c r="E13" s="168"/>
      <c r="F13" s="157">
        <v>16</v>
      </c>
      <c r="H13" s="29">
        <v>74059506</v>
      </c>
      <c r="I13" s="130"/>
      <c r="J13" s="30">
        <v>70435715</v>
      </c>
      <c r="K13" s="130"/>
      <c r="L13" s="29">
        <v>73917445</v>
      </c>
      <c r="M13" s="129"/>
      <c r="N13" s="30">
        <v>70353800</v>
      </c>
    </row>
    <row r="14" spans="1:14" ht="16.350000000000001" customHeight="1" x14ac:dyDescent="0.2">
      <c r="B14" s="46" t="s">
        <v>136</v>
      </c>
      <c r="C14" s="168"/>
      <c r="D14" s="168"/>
      <c r="E14" s="168"/>
      <c r="F14" s="157">
        <v>17</v>
      </c>
      <c r="H14" s="29">
        <v>6256935</v>
      </c>
      <c r="I14" s="130"/>
      <c r="J14" s="30">
        <v>6265466</v>
      </c>
      <c r="K14" s="130"/>
      <c r="L14" s="29">
        <v>6055840</v>
      </c>
      <c r="M14" s="129"/>
      <c r="N14" s="30">
        <v>6070398</v>
      </c>
    </row>
    <row r="15" spans="1:14" ht="16.350000000000001" customHeight="1" x14ac:dyDescent="0.2">
      <c r="B15" s="46" t="s">
        <v>137</v>
      </c>
      <c r="C15" s="168"/>
      <c r="D15" s="168"/>
      <c r="E15" s="168"/>
      <c r="F15" s="157">
        <v>18</v>
      </c>
      <c r="H15" s="29">
        <v>602505</v>
      </c>
      <c r="I15" s="130"/>
      <c r="J15" s="30">
        <v>1152314</v>
      </c>
      <c r="K15" s="130"/>
      <c r="L15" s="29">
        <v>563725</v>
      </c>
      <c r="M15" s="129"/>
      <c r="N15" s="30">
        <v>1152314</v>
      </c>
    </row>
    <row r="16" spans="1:14" ht="16.350000000000001" customHeight="1" x14ac:dyDescent="0.2">
      <c r="A16" s="46"/>
      <c r="B16" s="46" t="s">
        <v>191</v>
      </c>
      <c r="C16" s="46"/>
      <c r="D16" s="168"/>
      <c r="E16" s="168"/>
      <c r="F16" s="157">
        <v>16</v>
      </c>
      <c r="H16" s="29">
        <v>-819478</v>
      </c>
      <c r="I16" s="130"/>
      <c r="J16" s="30">
        <v>208430</v>
      </c>
      <c r="K16" s="130"/>
      <c r="L16" s="29">
        <v>-824504</v>
      </c>
      <c r="M16" s="129"/>
      <c r="N16" s="30">
        <v>208430</v>
      </c>
    </row>
    <row r="17" spans="1:14" ht="16.350000000000001" customHeight="1" x14ac:dyDescent="0.2">
      <c r="A17" s="46"/>
      <c r="B17" s="110" t="s">
        <v>138</v>
      </c>
      <c r="C17" s="46"/>
      <c r="D17" s="168"/>
      <c r="E17" s="168"/>
      <c r="H17" s="29">
        <v>0</v>
      </c>
      <c r="I17" s="130"/>
      <c r="J17" s="30">
        <v>12</v>
      </c>
      <c r="K17" s="130"/>
      <c r="L17" s="29">
        <v>0</v>
      </c>
      <c r="M17" s="129"/>
      <c r="N17" s="30">
        <v>12</v>
      </c>
    </row>
    <row r="18" spans="1:14" ht="16.350000000000001" customHeight="1" x14ac:dyDescent="0.2">
      <c r="A18" s="46"/>
      <c r="B18" s="46" t="s">
        <v>187</v>
      </c>
      <c r="C18" s="168"/>
      <c r="D18" s="168"/>
      <c r="E18" s="168"/>
      <c r="F18" s="171" t="s">
        <v>188</v>
      </c>
      <c r="H18" s="29">
        <v>-520365</v>
      </c>
      <c r="I18" s="130"/>
      <c r="J18" s="30">
        <v>70922</v>
      </c>
      <c r="K18" s="130"/>
      <c r="L18" s="29">
        <v>-520365</v>
      </c>
      <c r="M18" s="129"/>
      <c r="N18" s="30">
        <v>70922</v>
      </c>
    </row>
    <row r="19" spans="1:14" ht="16.350000000000001" customHeight="1" x14ac:dyDescent="0.2">
      <c r="A19" s="46"/>
      <c r="B19" s="46" t="s">
        <v>190</v>
      </c>
      <c r="C19" s="46"/>
      <c r="D19" s="168"/>
      <c r="E19" s="168"/>
      <c r="F19" s="157">
        <v>12</v>
      </c>
      <c r="H19" s="29">
        <v>-58671</v>
      </c>
      <c r="I19" s="130"/>
      <c r="J19" s="30">
        <v>-72765</v>
      </c>
      <c r="K19" s="130"/>
      <c r="L19" s="29">
        <v>-58671</v>
      </c>
      <c r="M19" s="129"/>
      <c r="N19" s="30">
        <v>-72765</v>
      </c>
    </row>
    <row r="20" spans="1:14" ht="16.350000000000001" customHeight="1" x14ac:dyDescent="0.2">
      <c r="A20" s="46"/>
      <c r="B20" s="46" t="s">
        <v>139</v>
      </c>
      <c r="C20" s="168"/>
      <c r="D20" s="168"/>
      <c r="E20" s="168"/>
      <c r="F20" s="161"/>
      <c r="H20" s="29">
        <v>5673935</v>
      </c>
      <c r="I20" s="22"/>
      <c r="J20" s="30">
        <v>-1016947</v>
      </c>
      <c r="K20" s="131"/>
      <c r="L20" s="29">
        <v>5673935</v>
      </c>
      <c r="M20" s="129"/>
      <c r="N20" s="30">
        <v>-1119144</v>
      </c>
    </row>
    <row r="21" spans="1:14" ht="16.350000000000001" customHeight="1" x14ac:dyDescent="0.2">
      <c r="A21" s="46"/>
      <c r="B21" s="46" t="s">
        <v>189</v>
      </c>
      <c r="C21" s="168"/>
      <c r="D21" s="168"/>
      <c r="E21" s="168"/>
      <c r="F21" s="161"/>
      <c r="H21" s="29">
        <v>13971887</v>
      </c>
      <c r="I21" s="22"/>
      <c r="J21" s="30">
        <v>-14317059</v>
      </c>
      <c r="K21" s="131"/>
      <c r="L21" s="29">
        <v>13971889</v>
      </c>
      <c r="M21" s="129"/>
      <c r="N21" s="30">
        <v>-14317059</v>
      </c>
    </row>
    <row r="22" spans="1:14" ht="16.350000000000001" customHeight="1" x14ac:dyDescent="0.2">
      <c r="A22" s="46"/>
      <c r="B22" s="46" t="s">
        <v>43</v>
      </c>
      <c r="C22" s="168"/>
      <c r="D22" s="168"/>
      <c r="E22" s="168"/>
      <c r="H22" s="29">
        <v>4974524</v>
      </c>
      <c r="I22" s="130"/>
      <c r="J22" s="30">
        <v>4209655</v>
      </c>
      <c r="K22" s="130"/>
      <c r="L22" s="29">
        <v>4974524</v>
      </c>
      <c r="M22" s="129"/>
      <c r="N22" s="30">
        <v>4209655</v>
      </c>
    </row>
    <row r="23" spans="1:14" ht="16.350000000000001" customHeight="1" x14ac:dyDescent="0.2">
      <c r="B23" s="6" t="s">
        <v>140</v>
      </c>
      <c r="C23" s="2"/>
      <c r="D23" s="2"/>
      <c r="E23" s="2"/>
      <c r="F23" s="157">
        <v>26</v>
      </c>
      <c r="H23" s="29">
        <v>-850632</v>
      </c>
      <c r="I23" s="22"/>
      <c r="J23" s="30">
        <v>-364512</v>
      </c>
      <c r="K23" s="128"/>
      <c r="L23" s="29">
        <v>-1046268</v>
      </c>
      <c r="M23" s="129"/>
      <c r="N23" s="30">
        <v>-380373</v>
      </c>
    </row>
    <row r="24" spans="1:14" ht="16.350000000000001" customHeight="1" x14ac:dyDescent="0.2">
      <c r="B24" s="100" t="s">
        <v>74</v>
      </c>
      <c r="C24" s="2"/>
      <c r="D24" s="2"/>
      <c r="E24" s="2"/>
      <c r="F24" s="157">
        <v>27</v>
      </c>
      <c r="H24" s="31">
        <v>4493449</v>
      </c>
      <c r="I24" s="22"/>
      <c r="J24" s="32">
        <v>2758509</v>
      </c>
      <c r="K24" s="128"/>
      <c r="L24" s="31">
        <v>4493427</v>
      </c>
      <c r="M24" s="129"/>
      <c r="N24" s="32">
        <v>2597699</v>
      </c>
    </row>
    <row r="25" spans="1:14" ht="6" customHeight="1" x14ac:dyDescent="0.25">
      <c r="C25" s="2"/>
      <c r="D25" s="2"/>
      <c r="E25" s="2"/>
      <c r="F25" s="161"/>
      <c r="H25" s="29"/>
      <c r="I25" s="22"/>
      <c r="J25" s="30"/>
      <c r="K25" s="22"/>
      <c r="L25" s="29"/>
      <c r="M25" s="132"/>
      <c r="N25" s="30"/>
    </row>
    <row r="26" spans="1:14" ht="16.350000000000001" customHeight="1" x14ac:dyDescent="0.25">
      <c r="C26" s="2"/>
      <c r="D26" s="2"/>
      <c r="E26" s="2"/>
      <c r="F26" s="161"/>
      <c r="H26" s="29">
        <f>SUM(H11:H24)</f>
        <v>514449707</v>
      </c>
      <c r="I26" s="22"/>
      <c r="J26" s="30">
        <f>SUM(J11:J24)</f>
        <v>219701402</v>
      </c>
      <c r="K26" s="22"/>
      <c r="L26" s="29">
        <f>SUM(L11:L24)</f>
        <v>513530542</v>
      </c>
      <c r="M26" s="132"/>
      <c r="N26" s="30">
        <f>SUM(N11:N24)</f>
        <v>219862291</v>
      </c>
    </row>
    <row r="27" spans="1:14" ht="16.350000000000001" customHeight="1" x14ac:dyDescent="0.25">
      <c r="A27" s="2" t="s">
        <v>141</v>
      </c>
      <c r="C27" s="2"/>
      <c r="D27" s="2"/>
      <c r="E27" s="2"/>
      <c r="F27" s="161"/>
      <c r="H27" s="29"/>
      <c r="I27" s="22"/>
      <c r="J27" s="30"/>
      <c r="K27" s="22"/>
      <c r="L27" s="29"/>
      <c r="M27" s="132"/>
      <c r="N27" s="30"/>
    </row>
    <row r="28" spans="1:14" ht="16.350000000000001" customHeight="1" x14ac:dyDescent="0.25">
      <c r="A28" s="6" t="s">
        <v>142</v>
      </c>
      <c r="C28" s="2"/>
      <c r="D28" s="2"/>
      <c r="E28" s="2"/>
      <c r="F28" s="161"/>
      <c r="H28" s="29"/>
      <c r="I28" s="22"/>
      <c r="J28" s="30"/>
      <c r="K28" s="22"/>
      <c r="L28" s="29"/>
      <c r="M28" s="132"/>
      <c r="N28" s="30"/>
    </row>
    <row r="29" spans="1:14" ht="16.350000000000001" customHeight="1" x14ac:dyDescent="0.25">
      <c r="B29" s="6" t="s">
        <v>143</v>
      </c>
      <c r="C29" s="2"/>
      <c r="D29" s="2"/>
      <c r="E29" s="2"/>
      <c r="F29" s="161"/>
      <c r="H29" s="29">
        <v>-161884588</v>
      </c>
      <c r="I29" s="22"/>
      <c r="J29" s="30">
        <v>253629193</v>
      </c>
      <c r="K29" s="22"/>
      <c r="L29" s="29">
        <v>-160754455</v>
      </c>
      <c r="M29" s="22"/>
      <c r="N29" s="30">
        <v>252278360</v>
      </c>
    </row>
    <row r="30" spans="1:14" ht="16.350000000000001" customHeight="1" x14ac:dyDescent="0.2">
      <c r="B30" s="6" t="s">
        <v>144</v>
      </c>
      <c r="C30" s="2"/>
      <c r="D30" s="2"/>
      <c r="E30" s="2"/>
      <c r="F30" s="161"/>
      <c r="H30" s="29">
        <v>-332169865</v>
      </c>
      <c r="I30" s="22"/>
      <c r="J30" s="30">
        <v>-6763458</v>
      </c>
      <c r="K30" s="128"/>
      <c r="L30" s="29">
        <v>-331817891</v>
      </c>
      <c r="M30" s="22"/>
      <c r="N30" s="30">
        <v>-5518747</v>
      </c>
    </row>
    <row r="31" spans="1:14" ht="16.350000000000001" customHeight="1" x14ac:dyDescent="0.2">
      <c r="B31" s="133" t="s">
        <v>16</v>
      </c>
      <c r="C31" s="2"/>
      <c r="D31" s="2"/>
      <c r="E31" s="2"/>
      <c r="F31" s="161"/>
      <c r="H31" s="29">
        <v>-6955305</v>
      </c>
      <c r="I31" s="22"/>
      <c r="J31" s="30">
        <v>-365123</v>
      </c>
      <c r="K31" s="128"/>
      <c r="L31" s="29">
        <v>-7077688</v>
      </c>
      <c r="M31" s="22"/>
      <c r="N31" s="30">
        <v>-273229</v>
      </c>
    </row>
    <row r="32" spans="1:14" ht="16.350000000000001" customHeight="1" x14ac:dyDescent="0.2">
      <c r="A32" s="133" t="s">
        <v>145</v>
      </c>
      <c r="C32" s="2"/>
      <c r="D32" s="2"/>
      <c r="E32" s="2"/>
      <c r="F32" s="161"/>
      <c r="H32" s="29"/>
      <c r="I32" s="22"/>
      <c r="J32" s="30"/>
      <c r="K32" s="128"/>
      <c r="L32" s="29"/>
      <c r="M32" s="22"/>
      <c r="N32" s="30"/>
    </row>
    <row r="33" spans="1:14" ht="16.350000000000001" customHeight="1" x14ac:dyDescent="0.2">
      <c r="B33" s="133" t="s">
        <v>31</v>
      </c>
      <c r="C33" s="2"/>
      <c r="D33" s="2"/>
      <c r="E33" s="2"/>
      <c r="F33" s="161"/>
      <c r="H33" s="29">
        <v>111735091</v>
      </c>
      <c r="I33" s="22"/>
      <c r="J33" s="30">
        <v>16864760.5</v>
      </c>
      <c r="K33" s="128"/>
      <c r="L33" s="29">
        <v>111725522</v>
      </c>
      <c r="M33" s="22"/>
      <c r="N33" s="30">
        <v>16980673.5</v>
      </c>
    </row>
    <row r="34" spans="1:14" ht="16.350000000000001" customHeight="1" x14ac:dyDescent="0.2">
      <c r="B34" s="133" t="s">
        <v>32</v>
      </c>
      <c r="C34" s="2"/>
      <c r="D34" s="2"/>
      <c r="E34" s="2"/>
      <c r="F34" s="161"/>
      <c r="H34" s="29">
        <v>-6479510</v>
      </c>
      <c r="I34" s="22"/>
      <c r="J34" s="30">
        <v>29858779</v>
      </c>
      <c r="K34" s="128"/>
      <c r="L34" s="29">
        <v>-6479510</v>
      </c>
      <c r="M34" s="22"/>
      <c r="N34" s="30">
        <v>29858779</v>
      </c>
    </row>
    <row r="35" spans="1:14" ht="16.350000000000001" customHeight="1" x14ac:dyDescent="0.2">
      <c r="B35" s="133" t="s">
        <v>38</v>
      </c>
      <c r="C35" s="2"/>
      <c r="D35" s="2"/>
      <c r="E35" s="2"/>
      <c r="F35" s="161"/>
      <c r="H35" s="29">
        <v>-1588307</v>
      </c>
      <c r="I35" s="22"/>
      <c r="J35" s="30">
        <v>2304511</v>
      </c>
      <c r="K35" s="128"/>
      <c r="L35" s="29">
        <v>-1580184</v>
      </c>
      <c r="M35" s="22"/>
      <c r="N35" s="30">
        <v>2282880</v>
      </c>
    </row>
    <row r="36" spans="1:14" ht="16.350000000000001" customHeight="1" x14ac:dyDescent="0.2">
      <c r="B36" s="134" t="s">
        <v>146</v>
      </c>
      <c r="C36" s="2"/>
      <c r="D36" s="2"/>
      <c r="E36" s="2"/>
      <c r="F36" s="157">
        <v>23</v>
      </c>
      <c r="H36" s="31">
        <v>-2184400</v>
      </c>
      <c r="I36" s="22"/>
      <c r="J36" s="32">
        <v>-599850</v>
      </c>
      <c r="K36" s="128"/>
      <c r="L36" s="31">
        <v>-2184400</v>
      </c>
      <c r="M36" s="22"/>
      <c r="N36" s="32">
        <v>-599850</v>
      </c>
    </row>
    <row r="37" spans="1:14" ht="6" customHeight="1" x14ac:dyDescent="0.25">
      <c r="C37" s="2"/>
      <c r="D37" s="2"/>
      <c r="E37" s="2"/>
      <c r="F37" s="161"/>
      <c r="H37" s="29"/>
      <c r="I37" s="22"/>
      <c r="J37" s="30"/>
      <c r="K37" s="22"/>
      <c r="L37" s="29"/>
      <c r="M37" s="132"/>
      <c r="N37" s="30"/>
    </row>
    <row r="38" spans="1:14" ht="16.350000000000001" customHeight="1" x14ac:dyDescent="0.25">
      <c r="A38" s="135" t="s">
        <v>147</v>
      </c>
      <c r="F38" s="161"/>
      <c r="H38" s="136">
        <f>SUM(H26:H36)</f>
        <v>114922823</v>
      </c>
      <c r="I38" s="22"/>
      <c r="J38" s="137">
        <f>SUM(J26:J36)</f>
        <v>514630214.5</v>
      </c>
      <c r="K38" s="22"/>
      <c r="L38" s="136">
        <f>SUM(L26:L36)</f>
        <v>115361936</v>
      </c>
      <c r="M38" s="22"/>
      <c r="N38" s="137">
        <f>SUM(N26:N36)</f>
        <v>514871157.5</v>
      </c>
    </row>
    <row r="39" spans="1:14" ht="16.350000000000001" customHeight="1" x14ac:dyDescent="0.25">
      <c r="A39" s="134" t="s">
        <v>149</v>
      </c>
      <c r="C39" s="2"/>
      <c r="D39" s="2"/>
      <c r="E39" s="2"/>
      <c r="F39" s="161"/>
      <c r="H39" s="31">
        <v>-42773920</v>
      </c>
      <c r="I39" s="22"/>
      <c r="J39" s="32">
        <v>-37037518</v>
      </c>
      <c r="K39" s="22"/>
      <c r="L39" s="31">
        <v>-42759757</v>
      </c>
      <c r="M39" s="138"/>
      <c r="N39" s="32">
        <v>-36953043</v>
      </c>
    </row>
    <row r="40" spans="1:14" ht="6" customHeight="1" x14ac:dyDescent="0.25">
      <c r="C40" s="2"/>
      <c r="D40" s="2"/>
      <c r="E40" s="2"/>
      <c r="F40" s="161"/>
      <c r="H40" s="29"/>
      <c r="I40" s="22"/>
      <c r="J40" s="30"/>
      <c r="K40" s="22"/>
      <c r="L40" s="29"/>
      <c r="M40" s="22"/>
      <c r="N40" s="30"/>
    </row>
    <row r="41" spans="1:14" ht="16.350000000000001" customHeight="1" x14ac:dyDescent="0.25">
      <c r="A41" s="86" t="s">
        <v>150</v>
      </c>
      <c r="C41" s="2"/>
      <c r="D41" s="2"/>
      <c r="E41" s="2"/>
      <c r="F41" s="161"/>
      <c r="H41" s="139">
        <f>SUM(H38:H39)</f>
        <v>72148903</v>
      </c>
      <c r="I41" s="22"/>
      <c r="J41" s="140">
        <f>SUM(J38:J39)</f>
        <v>477592696.5</v>
      </c>
      <c r="K41" s="22"/>
      <c r="L41" s="139">
        <f>SUM(L38:L39)</f>
        <v>72602179</v>
      </c>
      <c r="M41" s="22"/>
      <c r="N41" s="140">
        <f>SUM(N38:N39)</f>
        <v>477918114.5</v>
      </c>
    </row>
    <row r="42" spans="1:14" ht="12" customHeight="1" x14ac:dyDescent="0.25">
      <c r="A42" s="141"/>
      <c r="C42" s="2"/>
      <c r="D42" s="2"/>
      <c r="E42" s="2"/>
      <c r="F42" s="161"/>
      <c r="H42" s="29"/>
      <c r="I42" s="22"/>
      <c r="J42" s="30"/>
      <c r="K42" s="22"/>
      <c r="L42" s="29"/>
      <c r="M42" s="22"/>
      <c r="N42" s="30"/>
    </row>
    <row r="43" spans="1:14" ht="16.350000000000001" customHeight="1" x14ac:dyDescent="0.25">
      <c r="A43" s="142" t="s">
        <v>151</v>
      </c>
      <c r="B43" s="2"/>
      <c r="C43" s="2"/>
      <c r="D43" s="2"/>
      <c r="E43" s="2"/>
      <c r="H43" s="29"/>
      <c r="I43" s="22"/>
      <c r="J43" s="30"/>
      <c r="K43" s="22"/>
      <c r="L43" s="29"/>
      <c r="M43" s="22"/>
      <c r="N43" s="30"/>
    </row>
    <row r="44" spans="1:14" ht="16.350000000000001" customHeight="1" x14ac:dyDescent="0.25">
      <c r="A44" s="134" t="s">
        <v>152</v>
      </c>
      <c r="B44" s="2"/>
      <c r="C44" s="2"/>
      <c r="D44" s="2"/>
      <c r="E44" s="2"/>
      <c r="H44" s="29"/>
      <c r="I44" s="22"/>
      <c r="J44" s="30"/>
      <c r="K44" s="22"/>
      <c r="L44" s="29"/>
      <c r="M44" s="22"/>
      <c r="N44" s="30"/>
    </row>
    <row r="45" spans="1:14" ht="16.350000000000001" customHeight="1" x14ac:dyDescent="0.2">
      <c r="A45" s="134"/>
      <c r="B45" s="143" t="s">
        <v>153</v>
      </c>
      <c r="C45" s="143"/>
      <c r="D45" s="143"/>
      <c r="E45" s="143"/>
      <c r="H45" s="178">
        <v>-253255228</v>
      </c>
      <c r="J45" s="144">
        <v>-139051146.5</v>
      </c>
      <c r="L45" s="178">
        <v>-253255228</v>
      </c>
      <c r="M45" s="145"/>
      <c r="N45" s="144">
        <v>-138345115.5</v>
      </c>
    </row>
    <row r="46" spans="1:14" ht="16.350000000000001" customHeight="1" x14ac:dyDescent="0.2">
      <c r="A46" s="134" t="s">
        <v>154</v>
      </c>
      <c r="B46" s="143"/>
      <c r="C46" s="143"/>
      <c r="D46" s="143"/>
      <c r="E46" s="143"/>
      <c r="H46" s="178">
        <v>0</v>
      </c>
      <c r="J46" s="144">
        <v>-1000000</v>
      </c>
      <c r="L46" s="178">
        <v>0</v>
      </c>
      <c r="M46" s="145"/>
      <c r="N46" s="144">
        <v>0</v>
      </c>
    </row>
    <row r="47" spans="1:14" ht="16.350000000000001" customHeight="1" x14ac:dyDescent="0.25">
      <c r="A47" s="134" t="s">
        <v>155</v>
      </c>
      <c r="H47" s="29">
        <v>-420850</v>
      </c>
      <c r="I47" s="22"/>
      <c r="J47" s="30">
        <v>-301550</v>
      </c>
      <c r="K47" s="22"/>
      <c r="L47" s="29">
        <v>-415550</v>
      </c>
      <c r="M47" s="22"/>
      <c r="N47" s="30">
        <v>-91550</v>
      </c>
    </row>
    <row r="48" spans="1:14" s="46" customFormat="1" ht="16.350000000000001" customHeight="1" x14ac:dyDescent="0.25">
      <c r="A48" s="173" t="s">
        <v>192</v>
      </c>
      <c r="B48" s="168"/>
      <c r="C48" s="168"/>
      <c r="D48" s="168"/>
      <c r="E48" s="168"/>
      <c r="H48" s="29">
        <v>1837752</v>
      </c>
      <c r="I48" s="30"/>
      <c r="J48" s="30">
        <v>1413806</v>
      </c>
      <c r="K48" s="30"/>
      <c r="L48" s="29">
        <v>1837752</v>
      </c>
      <c r="M48" s="30"/>
      <c r="N48" s="30">
        <v>1413806</v>
      </c>
    </row>
    <row r="49" spans="1:14" ht="16.350000000000001" customHeight="1" x14ac:dyDescent="0.25">
      <c r="A49" s="133" t="s">
        <v>156</v>
      </c>
      <c r="B49" s="2"/>
      <c r="C49" s="2"/>
      <c r="D49" s="2"/>
      <c r="E49" s="2"/>
      <c r="F49" s="157">
        <v>26</v>
      </c>
      <c r="H49" s="29">
        <v>850632</v>
      </c>
      <c r="I49" s="22"/>
      <c r="J49" s="30">
        <v>364512</v>
      </c>
      <c r="K49" s="22"/>
      <c r="L49" s="29">
        <v>1046268</v>
      </c>
      <c r="M49" s="22"/>
      <c r="N49" s="30">
        <v>380373</v>
      </c>
    </row>
    <row r="50" spans="1:14" ht="16.350000000000001" customHeight="1" x14ac:dyDescent="0.25">
      <c r="A50" s="133" t="s">
        <v>157</v>
      </c>
      <c r="B50" s="2"/>
      <c r="C50" s="2"/>
      <c r="D50" s="2"/>
      <c r="E50" s="2"/>
      <c r="H50" s="31">
        <v>0</v>
      </c>
      <c r="I50" s="22"/>
      <c r="J50" s="32">
        <v>0</v>
      </c>
      <c r="K50" s="22"/>
      <c r="L50" s="31">
        <v>0</v>
      </c>
      <c r="M50" s="22"/>
      <c r="N50" s="32">
        <v>-7000000</v>
      </c>
    </row>
    <row r="51" spans="1:14" ht="6" customHeight="1" x14ac:dyDescent="0.25">
      <c r="H51" s="20"/>
      <c r="L51" s="20"/>
      <c r="M51" s="4"/>
      <c r="N51" s="5"/>
    </row>
    <row r="52" spans="1:14" ht="16.350000000000001" customHeight="1" x14ac:dyDescent="0.25">
      <c r="A52" s="142" t="s">
        <v>158</v>
      </c>
      <c r="H52" s="139">
        <f>SUM(H45:H51)</f>
        <v>-250987694</v>
      </c>
      <c r="I52" s="22"/>
      <c r="J52" s="140">
        <f>SUM(J45:J51)</f>
        <v>-138574378.5</v>
      </c>
      <c r="K52" s="22"/>
      <c r="L52" s="139">
        <f>SUM(L45:L51)</f>
        <v>-250786758</v>
      </c>
      <c r="M52" s="22"/>
      <c r="N52" s="140">
        <f>SUM(N45:N51)</f>
        <v>-143642486.5</v>
      </c>
    </row>
    <row r="53" spans="1:14" ht="13.5" customHeight="1" x14ac:dyDescent="0.25">
      <c r="A53" s="142"/>
      <c r="H53" s="137"/>
      <c r="I53" s="22"/>
      <c r="J53" s="137"/>
      <c r="K53" s="22"/>
      <c r="L53" s="137"/>
      <c r="M53" s="22"/>
      <c r="N53" s="137"/>
    </row>
    <row r="54" spans="1:14" ht="13.5" customHeight="1" x14ac:dyDescent="0.25">
      <c r="A54" s="142"/>
      <c r="H54" s="137"/>
      <c r="I54" s="22"/>
      <c r="J54" s="137"/>
      <c r="K54" s="22"/>
      <c r="L54" s="137"/>
      <c r="M54" s="22"/>
      <c r="N54" s="137"/>
    </row>
    <row r="55" spans="1:14" ht="13.5" customHeight="1" x14ac:dyDescent="0.25">
      <c r="A55" s="142"/>
      <c r="H55" s="137"/>
      <c r="I55" s="22"/>
      <c r="J55" s="137"/>
      <c r="K55" s="22"/>
      <c r="L55" s="137"/>
      <c r="M55" s="22"/>
      <c r="N55" s="137"/>
    </row>
    <row r="56" spans="1:14" ht="13.5" customHeight="1" x14ac:dyDescent="0.25">
      <c r="A56" s="142"/>
      <c r="H56" s="137"/>
      <c r="I56" s="22"/>
      <c r="J56" s="137"/>
      <c r="K56" s="22"/>
      <c r="L56" s="137"/>
      <c r="M56" s="22"/>
      <c r="N56" s="137"/>
    </row>
    <row r="57" spans="1:14" ht="13.5" customHeight="1" x14ac:dyDescent="0.25">
      <c r="A57" s="142"/>
      <c r="H57" s="137"/>
      <c r="I57" s="22"/>
      <c r="J57" s="137"/>
      <c r="K57" s="22"/>
      <c r="L57" s="137"/>
      <c r="M57" s="22"/>
      <c r="N57" s="137"/>
    </row>
    <row r="58" spans="1:14" ht="21.75" customHeight="1" x14ac:dyDescent="0.25">
      <c r="A58" s="142"/>
      <c r="H58" s="137"/>
      <c r="I58" s="22"/>
      <c r="J58" s="137"/>
      <c r="K58" s="22"/>
      <c r="L58" s="137"/>
      <c r="M58" s="22"/>
      <c r="N58" s="137"/>
    </row>
    <row r="59" spans="1:14" ht="18.75" customHeight="1" x14ac:dyDescent="0.25">
      <c r="A59" s="142"/>
      <c r="H59" s="137"/>
      <c r="I59" s="22"/>
      <c r="J59" s="137"/>
      <c r="K59" s="22"/>
      <c r="L59" s="137"/>
      <c r="M59" s="22"/>
      <c r="N59" s="137"/>
    </row>
    <row r="60" spans="1:14" ht="22.35" customHeight="1" x14ac:dyDescent="0.25">
      <c r="A60" s="146" t="str">
        <f>+EQ_Comp10!A37</f>
        <v>The accompanying notes are an integral part of these consolidated and separate financial statements.</v>
      </c>
      <c r="B60" s="40"/>
      <c r="C60" s="7"/>
      <c r="D60" s="7"/>
      <c r="E60" s="7"/>
      <c r="F60" s="162"/>
      <c r="G60" s="40"/>
      <c r="H60" s="75"/>
      <c r="I60" s="75"/>
      <c r="J60" s="32"/>
      <c r="K60" s="75"/>
      <c r="L60" s="140"/>
      <c r="M60" s="36"/>
      <c r="N60" s="140"/>
    </row>
    <row r="61" spans="1:14" ht="16.5" customHeight="1" x14ac:dyDescent="0.25">
      <c r="A61" s="2" t="str">
        <f>+A1</f>
        <v>Sunsweet Public Company Limited</v>
      </c>
      <c r="B61" s="2"/>
      <c r="C61" s="2"/>
      <c r="D61" s="2"/>
      <c r="E61" s="2"/>
      <c r="L61" s="125"/>
      <c r="M61" s="11"/>
      <c r="N61" s="125"/>
    </row>
    <row r="62" spans="1:14" ht="16.5" customHeight="1" x14ac:dyDescent="0.25">
      <c r="A62" s="60" t="s">
        <v>159</v>
      </c>
      <c r="B62" s="2"/>
      <c r="C62" s="2"/>
      <c r="D62" s="2"/>
      <c r="E62" s="2"/>
      <c r="L62" s="125"/>
      <c r="M62" s="11"/>
      <c r="N62" s="125"/>
    </row>
    <row r="63" spans="1:14" ht="16.5" customHeight="1" x14ac:dyDescent="0.25">
      <c r="A63" s="57" t="str">
        <f>A3</f>
        <v>For the year ended 31 December 2023</v>
      </c>
      <c r="B63" s="57"/>
      <c r="C63" s="57"/>
      <c r="D63" s="7"/>
      <c r="E63" s="7"/>
      <c r="F63" s="158"/>
      <c r="G63" s="40"/>
      <c r="H63" s="9"/>
      <c r="I63" s="9"/>
      <c r="J63" s="10"/>
      <c r="K63" s="9"/>
      <c r="L63" s="126"/>
      <c r="M63" s="8"/>
      <c r="N63" s="126"/>
    </row>
    <row r="64" spans="1:14" ht="16.5" customHeight="1" x14ac:dyDescent="0.25">
      <c r="A64" s="60"/>
      <c r="B64" s="60"/>
      <c r="C64" s="60"/>
      <c r="D64" s="2"/>
      <c r="E64" s="2"/>
      <c r="L64" s="125"/>
      <c r="M64" s="11"/>
      <c r="N64" s="125"/>
    </row>
    <row r="65" spans="1:14" ht="16.5" customHeight="1" x14ac:dyDescent="0.25">
      <c r="L65" s="125"/>
      <c r="M65" s="11"/>
      <c r="N65" s="125"/>
    </row>
    <row r="66" spans="1:14" ht="16.5" customHeight="1" x14ac:dyDescent="0.25">
      <c r="H66" s="181" t="s">
        <v>2</v>
      </c>
      <c r="I66" s="181"/>
      <c r="J66" s="181"/>
      <c r="L66" s="182" t="s">
        <v>3</v>
      </c>
      <c r="M66" s="182"/>
      <c r="N66" s="182"/>
    </row>
    <row r="67" spans="1:14" ht="16.5" customHeight="1" x14ac:dyDescent="0.25">
      <c r="F67" s="159"/>
      <c r="H67" s="183" t="s">
        <v>4</v>
      </c>
      <c r="I67" s="183"/>
      <c r="J67" s="183"/>
      <c r="K67" s="12"/>
      <c r="L67" s="183" t="s">
        <v>4</v>
      </c>
      <c r="M67" s="183"/>
      <c r="N67" s="183"/>
    </row>
    <row r="68" spans="1:14" ht="16.5" customHeight="1" x14ac:dyDescent="0.25">
      <c r="E68" s="6" t="s">
        <v>132</v>
      </c>
      <c r="F68" s="159"/>
      <c r="H68" s="13" t="s">
        <v>178</v>
      </c>
      <c r="I68" s="14"/>
      <c r="J68" s="15" t="s">
        <v>5</v>
      </c>
      <c r="K68" s="14"/>
      <c r="L68" s="13" t="s">
        <v>178</v>
      </c>
      <c r="M68" s="14"/>
      <c r="N68" s="15" t="s">
        <v>5</v>
      </c>
    </row>
    <row r="69" spans="1:14" ht="16.5" customHeight="1" x14ac:dyDescent="0.25">
      <c r="F69" s="160" t="s">
        <v>6</v>
      </c>
      <c r="H69" s="16" t="s">
        <v>7</v>
      </c>
      <c r="I69" s="14"/>
      <c r="J69" s="16" t="s">
        <v>7</v>
      </c>
      <c r="K69" s="14"/>
      <c r="L69" s="16" t="s">
        <v>7</v>
      </c>
      <c r="M69" s="14"/>
      <c r="N69" s="16" t="s">
        <v>7</v>
      </c>
    </row>
    <row r="70" spans="1:14" ht="16.5" customHeight="1" x14ac:dyDescent="0.25">
      <c r="A70" s="2" t="s">
        <v>160</v>
      </c>
      <c r="B70" s="2"/>
      <c r="C70" s="2"/>
      <c r="D70" s="2"/>
      <c r="E70" s="2"/>
      <c r="H70" s="29"/>
      <c r="I70" s="22"/>
      <c r="J70" s="30"/>
      <c r="K70" s="22"/>
      <c r="L70" s="29"/>
      <c r="M70" s="22"/>
      <c r="N70" s="30"/>
    </row>
    <row r="71" spans="1:14" ht="16.5" customHeight="1" x14ac:dyDescent="0.25">
      <c r="A71" s="6" t="s">
        <v>161</v>
      </c>
      <c r="B71" s="2"/>
      <c r="C71" s="2"/>
      <c r="D71" s="2"/>
      <c r="E71" s="2"/>
      <c r="H71" s="29"/>
      <c r="I71" s="22"/>
      <c r="J71" s="30"/>
      <c r="K71" s="22"/>
      <c r="L71" s="29"/>
      <c r="M71" s="147"/>
      <c r="N71" s="30"/>
    </row>
    <row r="72" spans="1:14" ht="16.5" customHeight="1" x14ac:dyDescent="0.25">
      <c r="B72" s="100" t="s">
        <v>162</v>
      </c>
      <c r="D72" s="2"/>
      <c r="E72" s="2"/>
      <c r="F72" s="161">
        <v>20.100000000000001</v>
      </c>
      <c r="H72" s="29">
        <v>265522480</v>
      </c>
      <c r="I72" s="22"/>
      <c r="J72" s="30">
        <v>309252543</v>
      </c>
      <c r="K72" s="22"/>
      <c r="L72" s="29">
        <v>265522480</v>
      </c>
      <c r="M72" s="147"/>
      <c r="N72" s="30">
        <v>299252758.73000002</v>
      </c>
    </row>
    <row r="73" spans="1:14" ht="16.5" customHeight="1" x14ac:dyDescent="0.2">
      <c r="A73" s="100" t="s">
        <v>163</v>
      </c>
      <c r="B73" s="100"/>
      <c r="C73" s="100"/>
      <c r="D73" s="143"/>
      <c r="E73" s="143"/>
      <c r="F73" s="161"/>
      <c r="H73" s="29"/>
      <c r="I73" s="22"/>
      <c r="J73" s="30"/>
      <c r="K73" s="22"/>
      <c r="L73" s="29"/>
      <c r="M73" s="22"/>
      <c r="N73" s="30"/>
    </row>
    <row r="74" spans="1:14" ht="16.5" customHeight="1" x14ac:dyDescent="0.25">
      <c r="A74" s="100"/>
      <c r="B74" s="100" t="s">
        <v>162</v>
      </c>
      <c r="D74" s="2"/>
      <c r="E74" s="2"/>
      <c r="F74" s="161">
        <v>20.100000000000001</v>
      </c>
      <c r="H74" s="29">
        <v>-235522480</v>
      </c>
      <c r="I74" s="22"/>
      <c r="J74" s="30">
        <v>-319252543</v>
      </c>
      <c r="K74" s="22"/>
      <c r="L74" s="29">
        <v>-235522480</v>
      </c>
      <c r="M74" s="22"/>
      <c r="N74" s="30">
        <v>-309252758.73000002</v>
      </c>
    </row>
    <row r="75" spans="1:14" ht="16.5" customHeight="1" x14ac:dyDescent="0.2">
      <c r="A75" s="100" t="s">
        <v>164</v>
      </c>
      <c r="B75" s="100"/>
      <c r="C75" s="100"/>
      <c r="D75" s="143"/>
      <c r="E75" s="143"/>
      <c r="F75" s="157">
        <v>31</v>
      </c>
      <c r="H75" s="29">
        <v>-7223187</v>
      </c>
      <c r="I75" s="22"/>
      <c r="J75" s="30">
        <v>-7773191</v>
      </c>
      <c r="K75" s="22"/>
      <c r="L75" s="29">
        <v>-7223187</v>
      </c>
      <c r="M75" s="22"/>
      <c r="N75" s="30">
        <v>-7773191</v>
      </c>
    </row>
    <row r="76" spans="1:14" ht="16.5" customHeight="1" x14ac:dyDescent="0.2">
      <c r="A76" s="100" t="s">
        <v>165</v>
      </c>
      <c r="B76" s="100"/>
      <c r="C76" s="100"/>
      <c r="D76" s="143"/>
      <c r="E76" s="143"/>
      <c r="H76" s="29"/>
      <c r="I76" s="22"/>
      <c r="J76" s="30"/>
      <c r="K76" s="22"/>
      <c r="L76" s="29"/>
      <c r="M76" s="22"/>
      <c r="N76" s="30"/>
    </row>
    <row r="77" spans="1:14" ht="16.5" customHeight="1" x14ac:dyDescent="0.2">
      <c r="A77" s="100"/>
      <c r="B77" s="100" t="s">
        <v>166</v>
      </c>
      <c r="C77" s="100"/>
      <c r="D77" s="143"/>
      <c r="E77" s="143"/>
      <c r="F77" s="161">
        <v>20.2</v>
      </c>
      <c r="H77" s="29">
        <v>138702000</v>
      </c>
      <c r="I77" s="22"/>
      <c r="J77" s="30">
        <v>55030000</v>
      </c>
      <c r="K77" s="22"/>
      <c r="L77" s="29">
        <v>138702000</v>
      </c>
      <c r="M77" s="22"/>
      <c r="N77" s="30">
        <v>55030000</v>
      </c>
    </row>
    <row r="78" spans="1:14" ht="16.5" customHeight="1" x14ac:dyDescent="0.2">
      <c r="A78" s="119" t="s">
        <v>167</v>
      </c>
      <c r="B78" s="119"/>
      <c r="C78" s="119"/>
      <c r="D78" s="148"/>
      <c r="E78" s="148"/>
      <c r="H78" s="179"/>
      <c r="I78" s="143"/>
      <c r="J78" s="148"/>
      <c r="K78" s="143"/>
      <c r="L78" s="179"/>
      <c r="M78" s="143"/>
      <c r="N78" s="148"/>
    </row>
    <row r="79" spans="1:14" ht="16.5" customHeight="1" x14ac:dyDescent="0.2">
      <c r="A79" s="119"/>
      <c r="B79" s="119" t="s">
        <v>166</v>
      </c>
      <c r="C79" s="119"/>
      <c r="D79" s="148"/>
      <c r="E79" s="148"/>
      <c r="F79" s="161">
        <v>20.2</v>
      </c>
      <c r="H79" s="29">
        <v>-51090000</v>
      </c>
      <c r="I79" s="22"/>
      <c r="J79" s="30">
        <v>-21930000</v>
      </c>
      <c r="K79" s="22"/>
      <c r="L79" s="29">
        <v>-51090000</v>
      </c>
      <c r="M79" s="22"/>
      <c r="N79" s="30">
        <v>-21930000</v>
      </c>
    </row>
    <row r="80" spans="1:14" ht="16.5" customHeight="1" x14ac:dyDescent="0.2">
      <c r="A80" s="119" t="s">
        <v>193</v>
      </c>
      <c r="B80" s="119"/>
      <c r="C80" s="119"/>
      <c r="D80" s="148"/>
      <c r="E80" s="148"/>
      <c r="F80" s="157">
        <v>25</v>
      </c>
      <c r="H80" s="29">
        <v>-128965607</v>
      </c>
      <c r="I80" s="22"/>
      <c r="J80" s="30">
        <v>-128876168</v>
      </c>
      <c r="K80" s="22"/>
      <c r="L80" s="29">
        <v>-128965607</v>
      </c>
      <c r="M80" s="22"/>
      <c r="N80" s="30">
        <v>-128876168</v>
      </c>
    </row>
    <row r="81" spans="1:14" ht="16.5" customHeight="1" x14ac:dyDescent="0.2">
      <c r="A81" s="119" t="s">
        <v>148</v>
      </c>
      <c r="B81" s="119"/>
      <c r="C81" s="119"/>
      <c r="D81" s="148"/>
      <c r="E81" s="148"/>
      <c r="H81" s="31">
        <v>-4401440</v>
      </c>
      <c r="I81" s="22"/>
      <c r="J81" s="32">
        <v>-2759868</v>
      </c>
      <c r="K81" s="22"/>
      <c r="L81" s="31">
        <v>-4401418</v>
      </c>
      <c r="M81" s="22"/>
      <c r="N81" s="32">
        <v>-2599058</v>
      </c>
    </row>
    <row r="82" spans="1:14" ht="16.5" customHeight="1" x14ac:dyDescent="0.25">
      <c r="A82" s="46"/>
      <c r="B82" s="46"/>
      <c r="C82" s="46"/>
      <c r="D82" s="46"/>
      <c r="E82" s="46"/>
      <c r="H82" s="29"/>
      <c r="I82" s="22"/>
      <c r="J82" s="30"/>
      <c r="K82" s="22"/>
      <c r="L82" s="29"/>
      <c r="M82" s="22"/>
      <c r="N82" s="30"/>
    </row>
    <row r="83" spans="1:14" ht="16.5" customHeight="1" x14ac:dyDescent="0.25">
      <c r="A83" s="118" t="s">
        <v>168</v>
      </c>
      <c r="B83" s="168"/>
      <c r="C83" s="46"/>
      <c r="D83" s="46"/>
      <c r="E83" s="46"/>
      <c r="H83" s="139">
        <f>SUM(H72:H81)</f>
        <v>-22978234</v>
      </c>
      <c r="I83" s="22"/>
      <c r="J83" s="140">
        <f>SUM(J72:J81)</f>
        <v>-116309227</v>
      </c>
      <c r="K83" s="22"/>
      <c r="L83" s="139">
        <f>SUM(L72:L81)</f>
        <v>-22978212</v>
      </c>
      <c r="M83" s="22"/>
      <c r="N83" s="140">
        <f>SUM(N72:N81)</f>
        <v>-116148417</v>
      </c>
    </row>
    <row r="84" spans="1:14" ht="16.5" customHeight="1" x14ac:dyDescent="0.25">
      <c r="A84" s="46"/>
      <c r="B84" s="46"/>
      <c r="C84" s="46"/>
      <c r="D84" s="46"/>
      <c r="E84" s="46"/>
      <c r="H84" s="29"/>
      <c r="I84" s="22"/>
      <c r="J84" s="30"/>
      <c r="K84" s="22"/>
      <c r="L84" s="29"/>
      <c r="M84" s="22"/>
      <c r="N84" s="30"/>
    </row>
    <row r="85" spans="1:14" ht="16.5" customHeight="1" x14ac:dyDescent="0.25">
      <c r="A85" s="118" t="s">
        <v>169</v>
      </c>
      <c r="B85" s="46"/>
      <c r="C85" s="46"/>
      <c r="D85" s="46"/>
      <c r="E85" s="46"/>
      <c r="H85" s="29"/>
      <c r="I85" s="22"/>
      <c r="J85" s="30"/>
      <c r="K85" s="22"/>
      <c r="L85" s="29"/>
      <c r="M85" s="22"/>
      <c r="N85" s="30"/>
    </row>
    <row r="86" spans="1:14" ht="16.5" customHeight="1" x14ac:dyDescent="0.25">
      <c r="A86" s="118"/>
      <c r="B86" s="168" t="s">
        <v>170</v>
      </c>
      <c r="C86" s="46"/>
      <c r="D86" s="46"/>
      <c r="E86" s="46"/>
      <c r="H86" s="29">
        <f>SUM(H83,H52,H41)</f>
        <v>-201817025</v>
      </c>
      <c r="I86" s="22"/>
      <c r="J86" s="30">
        <f>SUM(J83,J52,J41)</f>
        <v>222709091</v>
      </c>
      <c r="K86" s="22"/>
      <c r="L86" s="29">
        <f>SUM(L83,L52,L41)</f>
        <v>-201162791</v>
      </c>
      <c r="M86" s="22"/>
      <c r="N86" s="30">
        <f>SUM(N83,N52,N41)</f>
        <v>218127211</v>
      </c>
    </row>
    <row r="87" spans="1:14" ht="16.5" customHeight="1" x14ac:dyDescent="0.25">
      <c r="A87" s="119" t="s">
        <v>171</v>
      </c>
      <c r="B87" s="46"/>
      <c r="C87" s="46"/>
      <c r="D87" s="46"/>
      <c r="E87" s="46"/>
      <c r="H87" s="29"/>
      <c r="I87" s="22"/>
      <c r="J87" s="30"/>
      <c r="K87" s="22"/>
      <c r="L87" s="29"/>
      <c r="M87" s="22"/>
      <c r="N87" s="30"/>
    </row>
    <row r="88" spans="1:14" ht="16.5" customHeight="1" x14ac:dyDescent="0.25">
      <c r="A88" s="119"/>
      <c r="B88" s="46" t="s">
        <v>172</v>
      </c>
      <c r="C88" s="46"/>
      <c r="D88" s="46"/>
      <c r="E88" s="46"/>
      <c r="H88" s="29">
        <v>235773992</v>
      </c>
      <c r="I88" s="22"/>
      <c r="J88" s="30">
        <v>13416039</v>
      </c>
      <c r="K88" s="22"/>
      <c r="L88" s="29">
        <v>231632659</v>
      </c>
      <c r="M88" s="22"/>
      <c r="N88" s="30">
        <v>13856586</v>
      </c>
    </row>
    <row r="89" spans="1:14" ht="16.5" customHeight="1" x14ac:dyDescent="0.25">
      <c r="A89" s="119" t="s">
        <v>194</v>
      </c>
      <c r="B89" s="46"/>
      <c r="C89" s="46"/>
      <c r="D89" s="46"/>
      <c r="E89" s="46"/>
      <c r="H89" s="31">
        <v>-1722719</v>
      </c>
      <c r="I89" s="22"/>
      <c r="J89" s="32">
        <v>18838</v>
      </c>
      <c r="K89" s="22"/>
      <c r="L89" s="31">
        <v>-1722719</v>
      </c>
      <c r="M89" s="22"/>
      <c r="N89" s="32">
        <v>18838</v>
      </c>
    </row>
    <row r="90" spans="1:14" ht="16.5" customHeight="1" x14ac:dyDescent="0.25">
      <c r="A90" s="46"/>
      <c r="B90" s="46"/>
      <c r="C90" s="46"/>
      <c r="D90" s="46"/>
      <c r="E90" s="46"/>
      <c r="H90" s="29"/>
      <c r="I90" s="22"/>
      <c r="J90" s="30"/>
      <c r="K90" s="22"/>
      <c r="L90" s="29"/>
      <c r="M90" s="22"/>
      <c r="N90" s="30"/>
    </row>
    <row r="91" spans="1:14" ht="16.5" customHeight="1" x14ac:dyDescent="0.25">
      <c r="A91" s="174" t="s">
        <v>173</v>
      </c>
      <c r="B91" s="46"/>
      <c r="C91" s="46"/>
      <c r="D91" s="46"/>
      <c r="E91" s="46"/>
      <c r="H91" s="45"/>
      <c r="I91" s="6"/>
      <c r="J91" s="46"/>
      <c r="K91" s="6"/>
      <c r="L91" s="45"/>
      <c r="M91" s="6"/>
      <c r="N91" s="46"/>
    </row>
    <row r="92" spans="1:14" ht="16.5" customHeight="1" thickBot="1" x14ac:dyDescent="0.3">
      <c r="A92" s="174"/>
      <c r="B92" s="168" t="s">
        <v>174</v>
      </c>
      <c r="C92" s="46"/>
      <c r="D92" s="46"/>
      <c r="E92" s="46"/>
      <c r="H92" s="149">
        <f>SUM(H86:H89)</f>
        <v>32234248</v>
      </c>
      <c r="I92" s="22"/>
      <c r="J92" s="150">
        <f>SUM(J86:J89)</f>
        <v>236143968</v>
      </c>
      <c r="K92" s="22"/>
      <c r="L92" s="149">
        <f>SUM(L86:L89)</f>
        <v>28747149</v>
      </c>
      <c r="M92" s="22"/>
      <c r="N92" s="150">
        <f>SUM(N86:N89)</f>
        <v>232002635</v>
      </c>
    </row>
    <row r="93" spans="1:14" ht="16.5" customHeight="1" thickTop="1" x14ac:dyDescent="0.25">
      <c r="A93" s="174"/>
      <c r="B93" s="46"/>
      <c r="C93" s="46"/>
      <c r="D93" s="46"/>
      <c r="E93" s="46"/>
      <c r="H93" s="136"/>
      <c r="I93" s="22"/>
      <c r="J93" s="137"/>
      <c r="K93" s="22"/>
      <c r="L93" s="136"/>
      <c r="M93" s="22"/>
      <c r="N93" s="137"/>
    </row>
    <row r="94" spans="1:14" ht="16.5" customHeight="1" x14ac:dyDescent="0.25">
      <c r="A94" s="118" t="s">
        <v>175</v>
      </c>
      <c r="B94" s="46"/>
      <c r="C94" s="46"/>
      <c r="D94" s="163"/>
      <c r="E94" s="163"/>
      <c r="F94" s="163"/>
      <c r="G94" s="151"/>
      <c r="H94" s="180"/>
      <c r="I94" s="132"/>
      <c r="J94" s="152"/>
      <c r="K94" s="132"/>
      <c r="L94" s="180"/>
      <c r="M94" s="153"/>
      <c r="N94" s="152"/>
    </row>
    <row r="95" spans="1:14" ht="16.5" customHeight="1" x14ac:dyDescent="0.25">
      <c r="A95" s="46"/>
      <c r="B95" s="46"/>
      <c r="C95" s="46"/>
      <c r="D95" s="163"/>
      <c r="E95" s="163"/>
      <c r="F95" s="163"/>
      <c r="G95" s="151"/>
      <c r="H95" s="180"/>
      <c r="I95" s="132"/>
      <c r="J95" s="152"/>
      <c r="K95" s="132"/>
      <c r="L95" s="180"/>
      <c r="M95" s="153"/>
      <c r="N95" s="152"/>
    </row>
    <row r="96" spans="1:14" ht="16.5" customHeight="1" x14ac:dyDescent="0.25">
      <c r="A96" s="175" t="s">
        <v>176</v>
      </c>
      <c r="B96" s="176"/>
      <c r="C96" s="46"/>
      <c r="D96" s="163"/>
      <c r="E96" s="163"/>
      <c r="F96" s="164">
        <v>31</v>
      </c>
      <c r="G96" s="151"/>
      <c r="H96" s="180">
        <v>2174007</v>
      </c>
      <c r="I96" s="22"/>
      <c r="J96" s="30">
        <v>8582893</v>
      </c>
      <c r="K96" s="22"/>
      <c r="L96" s="180">
        <v>2174007</v>
      </c>
      <c r="M96" s="22"/>
      <c r="N96" s="30">
        <v>8582893</v>
      </c>
    </row>
    <row r="97" spans="1:14" ht="16.5" customHeight="1" x14ac:dyDescent="0.25">
      <c r="A97" s="175" t="s">
        <v>196</v>
      </c>
      <c r="B97" s="176"/>
      <c r="C97" s="46"/>
      <c r="D97" s="163"/>
      <c r="E97" s="163"/>
      <c r="F97" s="163"/>
      <c r="G97" s="151"/>
      <c r="H97" s="29">
        <v>6631445.96</v>
      </c>
      <c r="I97" s="22"/>
      <c r="J97" s="30">
        <v>5381248.5</v>
      </c>
      <c r="K97" s="22"/>
      <c r="L97" s="29">
        <v>6631445.96</v>
      </c>
      <c r="M97" s="22"/>
      <c r="N97" s="30">
        <v>5381248.5</v>
      </c>
    </row>
    <row r="98" spans="1:14" ht="16.5" customHeight="1" x14ac:dyDescent="0.25">
      <c r="A98" s="175" t="s">
        <v>195</v>
      </c>
      <c r="B98" s="176"/>
      <c r="C98" s="46"/>
      <c r="D98" s="163"/>
      <c r="E98" s="163"/>
      <c r="F98" s="164"/>
      <c r="G98" s="151"/>
      <c r="H98" s="29">
        <v>0</v>
      </c>
      <c r="I98" s="6"/>
      <c r="J98" s="46">
        <v>361792.91</v>
      </c>
      <c r="K98" s="6"/>
      <c r="L98" s="29">
        <v>0</v>
      </c>
      <c r="M98" s="6"/>
      <c r="N98" s="46">
        <v>361792.91</v>
      </c>
    </row>
    <row r="99" spans="1:14" ht="16.5" customHeight="1" x14ac:dyDescent="0.25">
      <c r="A99" s="46"/>
      <c r="B99" s="46"/>
      <c r="C99" s="175"/>
      <c r="D99" s="46"/>
      <c r="E99" s="46"/>
      <c r="F99" s="163"/>
      <c r="G99" s="151"/>
      <c r="H99" s="22"/>
      <c r="I99" s="22"/>
      <c r="J99" s="30"/>
      <c r="K99" s="22"/>
      <c r="L99" s="22"/>
      <c r="M99" s="22"/>
      <c r="N99" s="30"/>
    </row>
    <row r="100" spans="1:14" ht="16.5" customHeight="1" x14ac:dyDescent="0.25">
      <c r="C100" s="154"/>
      <c r="F100" s="163"/>
      <c r="G100" s="151"/>
      <c r="H100" s="22"/>
      <c r="I100" s="22"/>
      <c r="J100" s="30"/>
      <c r="K100" s="22"/>
      <c r="L100" s="22"/>
      <c r="M100" s="22"/>
      <c r="N100" s="30"/>
    </row>
    <row r="101" spans="1:14" ht="16.5" customHeight="1" x14ac:dyDescent="0.25">
      <c r="C101" s="154"/>
      <c r="F101" s="163"/>
      <c r="G101" s="151"/>
      <c r="H101" s="22"/>
      <c r="I101" s="22"/>
      <c r="J101" s="30"/>
      <c r="K101" s="22"/>
      <c r="L101" s="22"/>
      <c r="M101" s="22"/>
      <c r="N101" s="30"/>
    </row>
    <row r="102" spans="1:14" ht="16.5" customHeight="1" x14ac:dyDescent="0.25">
      <c r="C102" s="154"/>
      <c r="F102" s="163"/>
      <c r="G102" s="151"/>
      <c r="H102" s="22"/>
      <c r="I102" s="22"/>
      <c r="J102" s="30"/>
      <c r="K102" s="22"/>
      <c r="L102" s="22"/>
      <c r="M102" s="22"/>
      <c r="N102" s="30"/>
    </row>
    <row r="103" spans="1:14" ht="16.5" customHeight="1" x14ac:dyDescent="0.25">
      <c r="C103" s="154"/>
      <c r="F103" s="163"/>
      <c r="G103" s="151"/>
      <c r="H103" s="22"/>
      <c r="I103" s="22"/>
      <c r="J103" s="30"/>
      <c r="K103" s="22"/>
      <c r="L103" s="22"/>
      <c r="M103" s="22"/>
      <c r="N103" s="30"/>
    </row>
    <row r="104" spans="1:14" ht="16.5" customHeight="1" x14ac:dyDescent="0.25">
      <c r="C104" s="154"/>
      <c r="F104" s="163"/>
      <c r="G104" s="151"/>
      <c r="H104" s="22"/>
      <c r="I104" s="22"/>
      <c r="J104" s="30"/>
      <c r="K104" s="22"/>
      <c r="L104" s="22"/>
      <c r="M104" s="22"/>
      <c r="N104" s="30"/>
    </row>
    <row r="105" spans="1:14" ht="16.5" customHeight="1" x14ac:dyDescent="0.25">
      <c r="C105" s="154"/>
      <c r="F105" s="163"/>
      <c r="G105" s="151"/>
      <c r="H105" s="22"/>
      <c r="I105" s="22"/>
      <c r="J105" s="30"/>
      <c r="K105" s="22"/>
      <c r="L105" s="22"/>
      <c r="M105" s="22"/>
      <c r="N105" s="30"/>
    </row>
    <row r="106" spans="1:14" ht="16.5" customHeight="1" x14ac:dyDescent="0.25">
      <c r="C106" s="154"/>
      <c r="F106" s="163"/>
      <c r="G106" s="151"/>
      <c r="H106" s="22"/>
      <c r="I106" s="22"/>
      <c r="J106" s="30"/>
      <c r="K106" s="22"/>
      <c r="L106" s="22"/>
      <c r="M106" s="22"/>
      <c r="N106" s="30"/>
    </row>
    <row r="107" spans="1:14" ht="16.5" customHeight="1" x14ac:dyDescent="0.25">
      <c r="C107" s="154"/>
      <c r="F107" s="163"/>
      <c r="G107" s="151"/>
      <c r="H107" s="22"/>
      <c r="I107" s="22"/>
      <c r="J107" s="30"/>
      <c r="K107" s="22"/>
      <c r="L107" s="22"/>
      <c r="M107" s="22"/>
      <c r="N107" s="30"/>
    </row>
    <row r="108" spans="1:14" ht="16.5" customHeight="1" x14ac:dyDescent="0.25">
      <c r="C108" s="154"/>
      <c r="F108" s="163"/>
      <c r="G108" s="151"/>
      <c r="H108" s="22"/>
      <c r="I108" s="22"/>
      <c r="J108" s="30"/>
      <c r="K108" s="22"/>
      <c r="L108" s="22"/>
      <c r="M108" s="22"/>
      <c r="N108" s="30"/>
    </row>
    <row r="109" spans="1:14" ht="16.5" customHeight="1" x14ac:dyDescent="0.25">
      <c r="C109" s="154"/>
      <c r="F109" s="163"/>
      <c r="G109" s="151"/>
      <c r="H109" s="22"/>
      <c r="I109" s="22"/>
      <c r="J109" s="30"/>
      <c r="K109" s="22"/>
      <c r="L109" s="22"/>
      <c r="M109" s="22"/>
      <c r="N109" s="30"/>
    </row>
    <row r="110" spans="1:14" ht="16.5" customHeight="1" x14ac:dyDescent="0.25">
      <c r="C110" s="154"/>
      <c r="F110" s="163"/>
      <c r="G110" s="151"/>
      <c r="H110" s="22"/>
      <c r="I110" s="22"/>
      <c r="J110" s="30"/>
      <c r="K110" s="22"/>
      <c r="L110" s="22"/>
      <c r="M110" s="22"/>
      <c r="N110" s="30"/>
    </row>
    <row r="111" spans="1:14" ht="16.5" customHeight="1" x14ac:dyDescent="0.25">
      <c r="C111" s="154"/>
      <c r="F111" s="163"/>
      <c r="G111" s="151"/>
      <c r="H111" s="22"/>
      <c r="I111" s="22"/>
      <c r="J111" s="30"/>
      <c r="K111" s="22"/>
      <c r="L111" s="22"/>
      <c r="M111" s="22"/>
      <c r="N111" s="30"/>
    </row>
    <row r="112" spans="1:14" ht="16.5" customHeight="1" x14ac:dyDescent="0.25">
      <c r="C112" s="154"/>
      <c r="F112" s="163"/>
      <c r="G112" s="151"/>
      <c r="H112" s="22"/>
      <c r="I112" s="22"/>
      <c r="J112" s="30"/>
      <c r="K112" s="22"/>
      <c r="L112" s="22"/>
      <c r="M112" s="22"/>
      <c r="N112" s="30"/>
    </row>
    <row r="113" spans="1:14" ht="16.5" customHeight="1" x14ac:dyDescent="0.25">
      <c r="C113" s="154"/>
      <c r="F113" s="163"/>
      <c r="G113" s="151"/>
      <c r="H113" s="22"/>
      <c r="I113" s="22"/>
      <c r="J113" s="30"/>
      <c r="K113" s="22"/>
      <c r="L113" s="22"/>
      <c r="M113" s="22"/>
      <c r="N113" s="30"/>
    </row>
    <row r="114" spans="1:14" ht="16.5" customHeight="1" x14ac:dyDescent="0.25">
      <c r="C114" s="154"/>
      <c r="F114" s="163"/>
      <c r="G114" s="151"/>
      <c r="H114" s="22"/>
      <c r="I114" s="22"/>
      <c r="J114" s="30"/>
      <c r="K114" s="22"/>
      <c r="L114" s="22"/>
      <c r="M114" s="22"/>
      <c r="N114" s="30"/>
    </row>
    <row r="115" spans="1:14" ht="18.75" customHeight="1" x14ac:dyDescent="0.25">
      <c r="C115" s="154"/>
      <c r="F115" s="163"/>
      <c r="G115" s="151"/>
      <c r="H115" s="22"/>
      <c r="I115" s="22"/>
      <c r="J115" s="30"/>
      <c r="K115" s="22"/>
      <c r="L115" s="22"/>
      <c r="M115" s="22"/>
      <c r="N115" s="30"/>
    </row>
    <row r="116" spans="1:14" ht="22.35" customHeight="1" x14ac:dyDescent="0.25">
      <c r="A116" s="40" t="str">
        <f>+A60</f>
        <v>The accompanying notes are an integral part of these consolidated and separate financial statements.</v>
      </c>
      <c r="B116" s="40"/>
      <c r="C116" s="40"/>
      <c r="D116" s="40"/>
      <c r="E116" s="40"/>
      <c r="F116" s="158"/>
      <c r="G116" s="40"/>
      <c r="H116" s="9"/>
      <c r="I116" s="9"/>
      <c r="J116" s="10"/>
      <c r="K116" s="9"/>
      <c r="L116" s="126"/>
      <c r="M116" s="8"/>
      <c r="N116" s="126"/>
    </row>
  </sheetData>
  <mergeCells count="8">
    <mergeCell ref="H67:J67"/>
    <mergeCell ref="L67:N67"/>
    <mergeCell ref="H6:J6"/>
    <mergeCell ref="L6:N6"/>
    <mergeCell ref="H7:J7"/>
    <mergeCell ref="L7:N7"/>
    <mergeCell ref="H66:J66"/>
    <mergeCell ref="L66:N66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&amp;R&amp;"Arial,Regular"&amp;10&amp;P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5-7</vt:lpstr>
      <vt:lpstr>PL8</vt:lpstr>
      <vt:lpstr>EQ_Conso9</vt:lpstr>
      <vt:lpstr>EQ_Comp10</vt:lpstr>
      <vt:lpstr>CF11-12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Chotika Asawawimon (TH)</cp:lastModifiedBy>
  <cp:lastPrinted>2024-02-22T09:10:55Z</cp:lastPrinted>
  <dcterms:created xsi:type="dcterms:W3CDTF">2023-07-17T06:00:08Z</dcterms:created>
  <dcterms:modified xsi:type="dcterms:W3CDTF">2024-02-22T09:15:05Z</dcterms:modified>
</cp:coreProperties>
</file>